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Rates" sheetId="2" state="visible" r:id="rId4"/>
    <sheet name="Jobs" sheetId="3" state="visible" r:id="rId5"/>
    <sheet name="Costs" sheetId="4" state="visible" r:id="rId6"/>
    <sheet name="Job Summary"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<sst xmlns="http://schemas.openxmlformats.org/spreadsheetml/2006/main" count="155" uniqueCount="116">
  <si>
    <t xml:space="preserve">Job Costing Sheet</t>
  </si>
  <si>
    <t xml:space="preserve">A free template from Mannin Systems for small fabricators</t>
  </si>
  <si>
    <t xml:space="preserve">What it does</t>
  </si>
  <si>
    <t xml:space="preserve">Compares what each job was quoted at with what it actually cost in material, labour, overhead and subcontract work, so you can see which jobs make money and which quietly lose it.</t>
  </si>
  <si>
    <t xml:space="preserve">HOW TO USE</t>
  </si>
  <si>
    <t xml:space="preserve">1. Rates</t>
  </si>
  <si>
    <t xml:space="preserve">Set your hourly labour rate for each work centre, your overhead percentage and the minimum margin you're happy with.</t>
  </si>
  <si>
    <t xml:space="preserve">2. Jobs</t>
  </si>
  <si>
    <t xml:space="preserve">Add each job with its drawing number, revision and quoted price.</t>
  </si>
  <si>
    <t xml:space="preserve">3. Costs</t>
  </si>
  <si>
    <t xml:space="preserve">Log every cost against a job as it happens: material (with cert or heat number), labour hours, subcontract work and anything else.</t>
  </si>
  <si>
    <t xml:space="preserve">4. Job Summary</t>
  </si>
  <si>
    <t xml:space="preserve">Shows quoted vs actual cost and margin for every job, and flags jobs below your minimum margin or making a loss. Nothing to type here.</t>
  </si>
  <si>
    <t xml:space="preserve">ASSUMPTIONS</t>
  </si>
  <si>
    <t xml:space="preserve">Labour cost = hours × the rate for that work centre. Overhead is added as a percentage of labour cost. The example rates are illustrative only; replace them with your own.</t>
  </si>
  <si>
    <t xml:space="preserve">KEY</t>
  </si>
  <si>
    <t xml:space="preserve">Blue text, white cell</t>
  </si>
  <si>
    <t xml:space="preserve">Type here.</t>
  </si>
  <si>
    <t xml:space="preserve">Grey cell</t>
  </si>
  <si>
    <t xml:space="preserve">Calculates automatically. Please don't overwrite.</t>
  </si>
  <si>
    <t xml:space="preserve">BEFORE YOU START</t>
  </si>
  <si>
    <t xml:space="preserve">The blue entries are examples to show the format. Clear them (select the cells and press Delete) rather than deleting whole rows, so the calculations stay intact.</t>
  </si>
  <si>
    <t xml:space="preserve">Outgrown spreadsheets?</t>
  </si>
  <si>
    <t xml:space="preserve">Mannin Systems builds affordable production software for small fabricators, with jobs by drawing and revision, material certs, offcut stock and live job costing built in.</t>
  </si>
  <si>
    <t xml:space="preserve">manninsystems.co.uk  |  info@manninsystems.co.uk</t>
  </si>
  <si>
    <t xml:space="preserve">Labour Rates &amp; Settings</t>
  </si>
  <si>
    <t xml:space="preserve">Hourly rates per work centre, plus the settings used across the workbook.</t>
  </si>
  <si>
    <t xml:space="preserve">Work centre</t>
  </si>
  <si>
    <t xml:space="preserve">Rate (£/hour)</t>
  </si>
  <si>
    <t xml:space="preserve">Settings</t>
  </si>
  <si>
    <t xml:space="preserve">Cutting / saw</t>
  </si>
  <si>
    <t xml:space="preserve">Overhead added to labour</t>
  </si>
  <si>
    <t xml:space="preserve">Welding</t>
  </si>
  <si>
    <t xml:space="preserve">Target margin</t>
  </si>
  <si>
    <t xml:space="preserve">Fitting / assembly</t>
  </si>
  <si>
    <t xml:space="preserve">Flag jobs with margin below</t>
  </si>
  <si>
    <t xml:space="preserve">Painting / finishing</t>
  </si>
  <si>
    <t xml:space="preserve">Drawing office</t>
  </si>
  <si>
    <t xml:space="preserve">Jobs</t>
  </si>
  <si>
    <t xml:space="preserve">One row per job. The quoted price is the price you gave the customer, excluding VAT.</t>
  </si>
  <si>
    <t xml:space="preserve">Job no</t>
  </si>
  <si>
    <t xml:space="preserve">Customer</t>
  </si>
  <si>
    <t xml:space="preserve">Description</t>
  </si>
  <si>
    <t xml:space="preserve">Drawing no</t>
  </si>
  <si>
    <t xml:space="preserve">Rev</t>
  </si>
  <si>
    <t xml:space="preserve">Date</t>
  </si>
  <si>
    <t xml:space="preserve">Quoted price (£)</t>
  </si>
  <si>
    <t xml:space="preserve">Status</t>
  </si>
  <si>
    <t xml:space="preserve">J-501</t>
  </si>
  <si>
    <t xml:space="preserve">Harbour Marine</t>
  </si>
  <si>
    <t xml:space="preserve">Stainless handrail set</t>
  </si>
  <si>
    <t xml:space="preserve">DRG-1142</t>
  </si>
  <si>
    <t xml:space="preserve">C</t>
  </si>
  <si>
    <t xml:space="preserve">Complete</t>
  </si>
  <si>
    <t xml:space="preserve">J-502</t>
  </si>
  <si>
    <t xml:space="preserve">Northside Farms</t>
  </si>
  <si>
    <t xml:space="preserve">Field gate and posts</t>
  </si>
  <si>
    <t xml:space="preserve">DRG-2210</t>
  </si>
  <si>
    <t xml:space="preserve">A</t>
  </si>
  <si>
    <t xml:space="preserve">J-503</t>
  </si>
  <si>
    <t xml:space="preserve">Castle Builders</t>
  </si>
  <si>
    <t xml:space="preserve">Steel lintels x6</t>
  </si>
  <si>
    <t xml:space="preserve">DRG-3305</t>
  </si>
  <si>
    <t xml:space="preserve">B</t>
  </si>
  <si>
    <t xml:space="preserve">Job Costs</t>
  </si>
  <si>
    <t xml:space="preserve">Log every cost against a job. For labour, pick the work centre and enter hours; for everything else enter quantity and unit cost.</t>
  </si>
  <si>
    <t xml:space="preserve">Cost type</t>
  </si>
  <si>
    <t xml:space="preserve">Work centre (labour)</t>
  </si>
  <si>
    <t xml:space="preserve">Qty or hours</t>
  </si>
  <si>
    <t xml:space="preserve">Unit cost (£)</t>
  </si>
  <si>
    <t xml:space="preserve">Cert / heat no</t>
  </si>
  <si>
    <t xml:space="preserve">Supplier</t>
  </si>
  <si>
    <t xml:space="preserve">Notes</t>
  </si>
  <si>
    <t xml:space="preserve">Cost £ (auto)</t>
  </si>
  <si>
    <t xml:space="preserve">Check (auto)</t>
  </si>
  <si>
    <t xml:space="preserve">Material</t>
  </si>
  <si>
    <t xml:space="preserve">316 stainless tube and fittings</t>
  </si>
  <si>
    <t xml:space="preserve">HT-88321</t>
  </si>
  <si>
    <t xml:space="preserve">Steel Stock Ltd</t>
  </si>
  <si>
    <t xml:space="preserve">Labour</t>
  </si>
  <si>
    <t xml:space="preserve">Cut to length</t>
  </si>
  <si>
    <t xml:space="preserve">Weld handrail sections</t>
  </si>
  <si>
    <t xml:space="preserve">Trial fit</t>
  </si>
  <si>
    <t xml:space="preserve">Subcontract</t>
  </si>
  <si>
    <t xml:space="preserve">Polishing</t>
  </si>
  <si>
    <t xml:space="preserve">Polish Co</t>
  </si>
  <si>
    <t xml:space="preserve">S275 box section and flat</t>
  </si>
  <si>
    <t xml:space="preserve">HT-77410</t>
  </si>
  <si>
    <t xml:space="preserve">Cut</t>
  </si>
  <si>
    <t xml:space="preserve">Weld gate frame</t>
  </si>
  <si>
    <t xml:space="preserve">Hot dip galvanising</t>
  </si>
  <si>
    <t xml:space="preserve">Galv Services</t>
  </si>
  <si>
    <t xml:space="preserve">Steel angle and plate</t>
  </si>
  <si>
    <t xml:space="preserve">HT-90112</t>
  </si>
  <si>
    <t xml:space="preserve">Price rise since quote</t>
  </si>
  <si>
    <t xml:space="preserve">Weld lintels</t>
  </si>
  <si>
    <t xml:space="preserve">Job Summary</t>
  </si>
  <si>
    <t xml:space="preserve">Quoted vs actual for every job. Everything on this tab calculates automatically.</t>
  </si>
  <si>
    <t xml:space="preserve">HEADLINE FIGURES</t>
  </si>
  <si>
    <t xml:space="preserve">Total quoted (£)</t>
  </si>
  <si>
    <t xml:space="preserve">Total actual cost (£)</t>
  </si>
  <si>
    <t xml:space="preserve">Overall margin %</t>
  </si>
  <si>
    <t xml:space="preserve">Jobs making a loss</t>
  </si>
  <si>
    <t xml:space="preserve">Jobs below minimum margin</t>
  </si>
  <si>
    <t xml:space="preserve">Quoted (£)</t>
  </si>
  <si>
    <t xml:space="preserve">Material (£)</t>
  </si>
  <si>
    <t xml:space="preserve">Labour (£)</t>
  </si>
  <si>
    <t xml:space="preserve">Overhead (£)</t>
  </si>
  <si>
    <t xml:space="preserve">Subcontract (£)</t>
  </si>
  <si>
    <t xml:space="preserve">Other (£)</t>
  </si>
  <si>
    <t xml:space="preserve">Total cost (£)</t>
  </si>
  <si>
    <t xml:space="preserve">Margin (£)</t>
  </si>
  <si>
    <t xml:space="preserve">Margin %</t>
  </si>
  <si>
    <t xml:space="preserve">Check</t>
  </si>
  <si>
    <t xml:space="preserve">Overhead = labour cost × the overhead % on the Rates tab. Margin = quoted price − total cost.</t>
  </si>
  <si>
    <t xml:space="preserve">Free template from Mannin Systems  |  manninsystems.co.uk</t>
  </si>
</sst>
</file>

<file path=xl/styles.xml><?xml version="1.0" encoding="utf-8"?>
<styleSheet xmlns="http://schemas.openxmlformats.org/spreadsheetml/2006/main">
  <numFmts count="10">
    <numFmt numFmtId="164" formatCode="General"/>
    <numFmt numFmtId="165" formatCode="\£#,##0.00"/>
    <numFmt numFmtId="166" formatCode="0%"/>
    <numFmt numFmtId="167" formatCode="dd/mm/yyyy"/>
    <numFmt numFmtId="168" formatCode="#,##0.00"/>
    <numFmt numFmtId="169" formatCode="\£#,##0"/>
    <numFmt numFmtId="170" formatCode="0.0%"/>
    <numFmt numFmtId="171" formatCode="0"/>
    <numFmt numFmtId="172" formatCode="\£#,##0;[RED]&quot;-£&quot;#,##0"/>
    <numFmt numFmtId="173" formatCode="0.0%;[RED]\-0.0%"/>
  </numFmts>
  <fonts count="21">
    <font>
      <sz val="11"/>
      <color theme="1"/>
      <name val="Calibri"/>
      <family val="2"/>
      <charset val="1"/>
    </font>
    <font>
      <sz val="10"/>
      <name val="Arial"/>
      <family val="0"/>
    </font>
    <font>
      <sz val="10"/>
      <name val="Arial"/>
      <family val="0"/>
    </font>
    <font>
      <sz val="10"/>
      <name val="Arial"/>
      <family val="0"/>
    </font>
    <font>
      <b val="true"/>
      <sz val="22"/>
      <color rgb="FF163A3C"/>
      <name val="Arial"/>
      <family val="0"/>
      <charset val="1"/>
    </font>
    <font>
      <i val="true"/>
      <sz val="11"/>
      <color rgb="FF56706E"/>
      <name val="Arial"/>
      <family val="0"/>
      <charset val="1"/>
    </font>
    <font>
      <b val="true"/>
      <sz val="11"/>
      <color rgb="FF132B2D"/>
      <name val="Arial"/>
      <family val="0"/>
      <charset val="1"/>
    </font>
    <font>
      <sz val="11"/>
      <color rgb="FF132B2D"/>
      <name val="Arial"/>
      <family val="0"/>
      <charset val="1"/>
    </font>
    <font>
      <b val="true"/>
      <sz val="11"/>
      <color rgb="FF163A3C"/>
      <name val="Arial"/>
      <family val="0"/>
      <charset val="1"/>
    </font>
    <font>
      <b val="true"/>
      <sz val="11"/>
      <color rgb="FF0000FF"/>
      <name val="Arial"/>
      <family val="0"/>
      <charset val="1"/>
    </font>
    <font>
      <sz val="11"/>
      <color rgb="FF0000FF"/>
      <name val="Arial"/>
      <family val="0"/>
      <charset val="1"/>
    </font>
    <font>
      <b val="true"/>
      <u val="single"/>
      <sz val="11"/>
      <color rgb="FF163A3C"/>
      <name val="Arial"/>
      <family val="0"/>
      <charset val="1"/>
    </font>
    <font>
      <b val="true"/>
      <sz val="16"/>
      <color rgb="FF163A3C"/>
      <name val="Arial"/>
      <family val="0"/>
      <charset val="1"/>
    </font>
    <font>
      <i val="true"/>
      <sz val="10"/>
      <color rgb="FF56706E"/>
      <name val="Arial"/>
      <family val="0"/>
      <charset val="1"/>
    </font>
    <font>
      <b val="true"/>
      <sz val="10"/>
      <color rgb="FFFFFFFF"/>
      <name val="Arial"/>
      <family val="0"/>
      <charset val="1"/>
    </font>
    <font>
      <sz val="10"/>
      <color rgb="FF0000FF"/>
      <name val="Arial"/>
      <family val="0"/>
      <charset val="1"/>
    </font>
    <font>
      <sz val="10"/>
      <color rgb="FF132B2D"/>
      <name val="Arial"/>
      <family val="0"/>
      <charset val="1"/>
    </font>
    <font>
      <sz val="10"/>
      <color rgb="FF000000"/>
      <name val="Arial"/>
      <family val="0"/>
      <charset val="1"/>
    </font>
    <font>
      <b val="true"/>
      <sz val="12"/>
      <color rgb="FF163A3C"/>
      <name val="Arial"/>
      <family val="0"/>
      <charset val="1"/>
    </font>
    <font>
      <i val="true"/>
      <sz val="9"/>
      <color rgb="FF56706E"/>
      <name val="Arial"/>
      <family val="0"/>
      <charset val="1"/>
    </font>
    <font>
      <b val="true"/>
      <sz val="9"/>
      <color rgb="FF163A3C"/>
      <name val="Arial"/>
      <family val="0"/>
      <charset val="1"/>
    </font>
  </fonts>
  <fills count="5">
    <fill>
      <patternFill patternType="none"/>
    </fill>
    <fill>
      <patternFill patternType="gray125"/>
    </fill>
    <fill>
      <patternFill patternType="solid">
        <fgColor rgb="FFE4ECEB"/>
        <bgColor rgb="FFD3DDDB"/>
      </patternFill>
    </fill>
    <fill>
      <patternFill patternType="solid">
        <fgColor rgb="FF163A3C"/>
        <bgColor rgb="FF132B2D"/>
      </patternFill>
    </fill>
    <fill>
      <patternFill patternType="solid">
        <fgColor rgb="FF56706E"/>
        <bgColor rgb="FF808080"/>
      </patternFill>
    </fill>
  </fills>
  <borders count="2">
    <border diagonalUp="false" diagonalDown="false">
      <left/>
      <right/>
      <top/>
      <bottom/>
      <diagonal/>
    </border>
    <border diagonalUp="false" diagonalDown="false">
      <left style="thin">
        <color rgb="FFD3DDDB"/>
      </left>
      <right style="thin">
        <color rgb="FFD3DDDB"/>
      </right>
      <top style="thin">
        <color rgb="FFD3DDDB"/>
      </top>
      <bottom style="thin">
        <color rgb="FFD3DDD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14" fillId="3" borderId="1" xfId="0" applyFont="true" applyBorder="true" applyAlignment="true" applyProtection="false">
      <alignment horizontal="center" vertical="center" textRotation="0" wrapText="fals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xf numFmtId="165" fontId="15" fillId="0" borderId="1"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xf numFmtId="166" fontId="15" fillId="0" borderId="1" xfId="0" applyFont="true" applyBorder="true" applyAlignment="false" applyProtection="false">
      <alignment horizontal="general" vertical="bottom" textRotation="0" wrapText="false" indent="0" shrinkToFit="false"/>
      <protection locked="true" hidden="false"/>
    </xf>
    <xf numFmtId="167" fontId="15" fillId="0" borderId="1" xfId="0" applyFont="true" applyBorder="true" applyAlignment="fals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center" vertical="center" textRotation="0" wrapText="true" indent="0" shrinkToFit="false"/>
      <protection locked="true" hidden="false"/>
    </xf>
    <xf numFmtId="168" fontId="15" fillId="0" borderId="1" xfId="0" applyFont="true" applyBorder="true" applyAlignment="false" applyProtection="false">
      <alignment horizontal="general" vertical="bottom" textRotation="0" wrapText="false" indent="0" shrinkToFit="false"/>
      <protection locked="true" hidden="false"/>
    </xf>
    <xf numFmtId="165" fontId="17" fillId="2" borderId="1" xfId="0" applyFont="true" applyBorder="true" applyAlignment="false" applyProtection="false">
      <alignment horizontal="general" vertical="bottom" textRotation="0" wrapText="false" indent="0" shrinkToFit="false"/>
      <protection locked="true" hidden="false"/>
    </xf>
    <xf numFmtId="164" fontId="17" fillId="2"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9" fontId="18" fillId="2" borderId="1" xfId="0" applyFont="true" applyBorder="true" applyAlignment="false" applyProtection="false">
      <alignment horizontal="general" vertical="bottom" textRotation="0" wrapText="false" indent="0" shrinkToFit="false"/>
      <protection locked="true" hidden="false"/>
    </xf>
    <xf numFmtId="170" fontId="18" fillId="2" borderId="1" xfId="0" applyFont="true" applyBorder="true" applyAlignment="false" applyProtection="false">
      <alignment horizontal="general" vertical="bottom" textRotation="0" wrapText="false" indent="0" shrinkToFit="false"/>
      <protection locked="true" hidden="false"/>
    </xf>
    <xf numFmtId="171" fontId="18" fillId="2" borderId="1" xfId="0" applyFont="true" applyBorder="true" applyAlignment="false" applyProtection="false">
      <alignment horizontal="general" vertical="bottom" textRotation="0" wrapText="false" indent="0" shrinkToFit="false"/>
      <protection locked="true" hidden="false"/>
    </xf>
    <xf numFmtId="169" fontId="17" fillId="2" borderId="1" xfId="0" applyFont="true" applyBorder="true" applyAlignment="false" applyProtection="false">
      <alignment horizontal="general" vertical="bottom" textRotation="0" wrapText="false" indent="0" shrinkToFit="false"/>
      <protection locked="true" hidden="false"/>
    </xf>
    <xf numFmtId="172" fontId="17" fillId="2" borderId="1" xfId="0" applyFont="true" applyBorder="true" applyAlignment="false" applyProtection="false">
      <alignment horizontal="general" vertical="bottom" textRotation="0" wrapText="false" indent="0" shrinkToFit="false"/>
      <protection locked="true" hidden="false"/>
    </xf>
    <xf numFmtId="173" fontId="17" fillId="2" borderId="1" xfId="0" applyFont="true" applyBorder="tru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9C0006"/>
      </font>
      <fill>
        <patternFill>
          <bgColor rgb="FFF8D0CC"/>
        </patternFill>
      </fill>
    </dxf>
    <dxf>
      <font>
        <name val="Arial"/>
        <charset val="1"/>
        <family val="0"/>
        <b val="1"/>
        <color rgb="FF9C5700"/>
      </font>
      <fill>
        <patternFill>
          <bgColor rgb="FFFCE4C4"/>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CE4C4"/>
      <rgbColor rgb="FFE4ECEB"/>
      <rgbColor rgb="FF660066"/>
      <rgbColor rgb="FFFF8080"/>
      <rgbColor rgb="FF0066CC"/>
      <rgbColor rgb="FFD3DDDB"/>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D0CC"/>
      <rgbColor rgb="FF3366FF"/>
      <rgbColor rgb="FF33CCCC"/>
      <rgbColor rgb="FF99CC00"/>
      <rgbColor rgb="FFFFCC00"/>
      <rgbColor rgb="FFFF9900"/>
      <rgbColor rgb="FFFF6600"/>
      <rgbColor rgb="FF56706E"/>
      <rgbColor rgb="FF969696"/>
      <rgbColor rgb="FF003366"/>
      <rgbColor rgb="FF339966"/>
      <rgbColor rgb="FF132B2D"/>
      <rgbColor rgb="FF333300"/>
      <rgbColor rgb="FF9C5700"/>
      <rgbColor rgb="FF993366"/>
      <rgbColor rgb="FF333399"/>
      <rgbColor rgb="FF163A3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manninsystems.co.uk/" TargetMode="External"/>
</Relationships>
</file>

<file path=xl/worksheets/_rels/sheet5.xml.rels><?xml version="1.0" encoding="UTF-8"?>
<Relationships xmlns="http://schemas.openxmlformats.org/package/2006/relationships"><Relationship Id="rId1" Type="http://schemas.openxmlformats.org/officeDocument/2006/relationships/hyperlink" Target="https://manninsystems.co.uk/"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63A3C"/>
    <pageSetUpPr fitToPage="true"/>
  </sheetPr>
  <dimension ref="B2:C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90"/>
  </cols>
  <sheetData>
    <row r="2" customFormat="false" ht="26.8" hidden="false" customHeight="false" outlineLevel="0" collapsed="false">
      <c r="B2" s="1" t="s">
        <v>0</v>
      </c>
    </row>
    <row r="3" customFormat="false" ht="15" hidden="false" customHeight="false" outlineLevel="0" collapsed="false">
      <c r="B3" s="2" t="s">
        <v>1</v>
      </c>
    </row>
    <row r="5" customFormat="false" ht="26.85" hidden="false" customHeight="false" outlineLevel="0" collapsed="false">
      <c r="B5" s="3" t="s">
        <v>2</v>
      </c>
      <c r="C5" s="4" t="s">
        <v>3</v>
      </c>
    </row>
    <row r="6" customFormat="false" ht="15" hidden="false" customHeight="false" outlineLevel="0" collapsed="false">
      <c r="B6" s="3"/>
      <c r="C6" s="4"/>
    </row>
    <row r="7" customFormat="false" ht="15" hidden="false" customHeight="false" outlineLevel="0" collapsed="false">
      <c r="B7" s="5" t="s">
        <v>4</v>
      </c>
      <c r="C7" s="4"/>
    </row>
    <row r="8" customFormat="false" ht="26.85" hidden="false" customHeight="false" outlineLevel="0" collapsed="false">
      <c r="B8" s="3" t="s">
        <v>5</v>
      </c>
      <c r="C8" s="4" t="s">
        <v>6</v>
      </c>
    </row>
    <row r="9" customFormat="false" ht="15" hidden="false" customHeight="false" outlineLevel="0" collapsed="false">
      <c r="B9" s="3" t="s">
        <v>7</v>
      </c>
      <c r="C9" s="4" t="s">
        <v>8</v>
      </c>
    </row>
    <row r="10" customFormat="false" ht="26.85" hidden="false" customHeight="false" outlineLevel="0" collapsed="false">
      <c r="B10" s="3" t="s">
        <v>9</v>
      </c>
      <c r="C10" s="4" t="s">
        <v>10</v>
      </c>
    </row>
    <row r="11" customFormat="false" ht="26.85" hidden="false" customHeight="false" outlineLevel="0" collapsed="false">
      <c r="B11" s="3" t="s">
        <v>11</v>
      </c>
      <c r="C11" s="4" t="s">
        <v>12</v>
      </c>
    </row>
    <row r="12" customFormat="false" ht="15" hidden="false" customHeight="false" outlineLevel="0" collapsed="false">
      <c r="B12" s="3"/>
      <c r="C12" s="4"/>
    </row>
    <row r="13" customFormat="false" ht="26.85" hidden="false" customHeight="false" outlineLevel="0" collapsed="false">
      <c r="B13" s="5" t="s">
        <v>13</v>
      </c>
      <c r="C13" s="4" t="s">
        <v>14</v>
      </c>
    </row>
    <row r="14" customFormat="false" ht="15" hidden="false" customHeight="false" outlineLevel="0" collapsed="false">
      <c r="B14" s="3"/>
      <c r="C14" s="4"/>
    </row>
    <row r="15" customFormat="false" ht="15" hidden="false" customHeight="false" outlineLevel="0" collapsed="false">
      <c r="B15" s="5" t="s">
        <v>15</v>
      </c>
      <c r="C15" s="4"/>
    </row>
    <row r="16" customFormat="false" ht="15" hidden="false" customHeight="false" outlineLevel="0" collapsed="false">
      <c r="B16" s="6" t="s">
        <v>16</v>
      </c>
      <c r="C16" s="7" t="s">
        <v>17</v>
      </c>
    </row>
    <row r="17" customFormat="false" ht="15" hidden="false" customHeight="false" outlineLevel="0" collapsed="false">
      <c r="B17" s="8" t="s">
        <v>18</v>
      </c>
      <c r="C17" s="9" t="s">
        <v>19</v>
      </c>
    </row>
    <row r="18" customFormat="false" ht="15" hidden="false" customHeight="false" outlineLevel="0" collapsed="false">
      <c r="B18" s="3"/>
      <c r="C18" s="4"/>
    </row>
    <row r="19" customFormat="false" ht="26.85" hidden="false" customHeight="false" outlineLevel="0" collapsed="false">
      <c r="B19" s="5" t="s">
        <v>20</v>
      </c>
      <c r="C19" s="4" t="s">
        <v>21</v>
      </c>
    </row>
    <row r="20" customFormat="false" ht="15" hidden="false" customHeight="false" outlineLevel="0" collapsed="false">
      <c r="B20" s="3"/>
      <c r="C20" s="4"/>
    </row>
    <row r="21" customFormat="false" ht="26.85" hidden="false" customHeight="false" outlineLevel="0" collapsed="false">
      <c r="B21" s="5" t="s">
        <v>22</v>
      </c>
      <c r="C21" s="4" t="s">
        <v>23</v>
      </c>
    </row>
    <row r="22" customFormat="false" ht="15" hidden="false" customHeight="false" outlineLevel="0" collapsed="false">
      <c r="B22" s="3"/>
      <c r="C22" s="10" t="s">
        <v>24</v>
      </c>
    </row>
  </sheetData>
  <hyperlinks>
    <hyperlink ref="C22" r:id="rId1" display="manninsystems.co.uk  |  info@manninsystems.co.uk"/>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&amp;CJob Costing Sheet  |  Mannin Systems  |  manninsystems.co.uk</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4"/>
    <col collapsed="false" customWidth="true" hidden="false" outlineLevel="0" max="3" min="3" style="0" width="4"/>
    <col collapsed="false" customWidth="true" hidden="false" outlineLevel="0" max="4" min="4" style="0" width="34"/>
    <col collapsed="false" customWidth="true" hidden="false" outlineLevel="0" max="5" min="5" style="0" width="12"/>
  </cols>
  <sheetData>
    <row r="1" customFormat="false" ht="19.7" hidden="false" customHeight="false" outlineLevel="0" collapsed="false">
      <c r="A1" s="11" t="s">
        <v>25</v>
      </c>
    </row>
    <row r="2" customFormat="false" ht="15" hidden="false" customHeight="false" outlineLevel="0" collapsed="false">
      <c r="A2" s="12" t="s">
        <v>26</v>
      </c>
    </row>
    <row r="4" customFormat="false" ht="43.5" hidden="false" customHeight="true" outlineLevel="0" collapsed="false">
      <c r="A4" s="13" t="s">
        <v>27</v>
      </c>
      <c r="B4" s="13" t="s">
        <v>28</v>
      </c>
      <c r="D4" s="14" t="s">
        <v>29</v>
      </c>
      <c r="E4" s="14"/>
    </row>
    <row r="5" customFormat="false" ht="15" hidden="false" customHeight="false" outlineLevel="0" collapsed="false">
      <c r="A5" s="15" t="s">
        <v>30</v>
      </c>
      <c r="B5" s="16" t="n">
        <v>38</v>
      </c>
      <c r="D5" s="17" t="s">
        <v>31</v>
      </c>
      <c r="E5" s="18" t="n">
        <v>0.25</v>
      </c>
    </row>
    <row r="6" customFormat="false" ht="15" hidden="false" customHeight="false" outlineLevel="0" collapsed="false">
      <c r="A6" s="15" t="s">
        <v>32</v>
      </c>
      <c r="B6" s="16" t="n">
        <v>45</v>
      </c>
      <c r="D6" s="17" t="s">
        <v>33</v>
      </c>
      <c r="E6" s="18" t="n">
        <v>0.2</v>
      </c>
    </row>
    <row r="7" customFormat="false" ht="15" hidden="false" customHeight="false" outlineLevel="0" collapsed="false">
      <c r="A7" s="15" t="s">
        <v>34</v>
      </c>
      <c r="B7" s="16" t="n">
        <v>40</v>
      </c>
      <c r="D7" s="17" t="s">
        <v>35</v>
      </c>
      <c r="E7" s="18" t="n">
        <v>0.1</v>
      </c>
    </row>
    <row r="8" customFormat="false" ht="15" hidden="false" customHeight="false" outlineLevel="0" collapsed="false">
      <c r="A8" s="15" t="s">
        <v>36</v>
      </c>
      <c r="B8" s="16" t="n">
        <v>35</v>
      </c>
    </row>
    <row r="9" customFormat="false" ht="15" hidden="false" customHeight="false" outlineLevel="0" collapsed="false">
      <c r="A9" s="15" t="s">
        <v>37</v>
      </c>
      <c r="B9" s="16" t="n">
        <v>42</v>
      </c>
    </row>
    <row r="10" customFormat="false" ht="15" hidden="false" customHeight="false" outlineLevel="0" collapsed="false">
      <c r="A10" s="15"/>
      <c r="B10" s="16"/>
    </row>
    <row r="11" customFormat="false" ht="15" hidden="false" customHeight="false" outlineLevel="0" collapsed="false">
      <c r="A11" s="15"/>
      <c r="B11" s="16"/>
    </row>
    <row r="12" customFormat="false" ht="15" hidden="false" customHeight="false" outlineLevel="0" collapsed="false">
      <c r="A12" s="15"/>
      <c r="B12" s="16"/>
    </row>
    <row r="13" customFormat="false" ht="15" hidden="false" customHeight="false" outlineLevel="0" collapsed="false">
      <c r="A13" s="15"/>
      <c r="B13" s="16"/>
    </row>
    <row r="14" customFormat="false" ht="15" hidden="false" customHeight="false" outlineLevel="0" collapsed="false">
      <c r="A14" s="15"/>
      <c r="B14" s="16"/>
    </row>
    <row r="15" customFormat="false" ht="15" hidden="false" customHeight="false" outlineLevel="0" collapsed="false">
      <c r="A15" s="15"/>
      <c r="B15" s="16"/>
    </row>
    <row r="16" customFormat="false" ht="15" hidden="false" customHeight="false" outlineLevel="0" collapsed="false">
      <c r="A16" s="15"/>
      <c r="B16" s="16"/>
    </row>
    <row r="17" customFormat="false" ht="15" hidden="false" customHeight="false" outlineLevel="0" collapsed="false">
      <c r="A17" s="15"/>
      <c r="B17" s="16"/>
    </row>
    <row r="18" customFormat="false" ht="15" hidden="false" customHeight="false" outlineLevel="0" collapsed="false">
      <c r="A18" s="15"/>
      <c r="B18" s="16"/>
    </row>
    <row r="19" customFormat="false" ht="15" hidden="false" customHeight="false" outlineLevel="0" collapsed="false">
      <c r="A19" s="15"/>
      <c r="B19" s="16"/>
    </row>
  </sheetData>
  <mergeCells count="1">
    <mergeCell ref="D4:E4"/>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&amp;CJob Costing Sheet  |  Mannin Systems  |  manninsystems.co.uk</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2"/>
    <col collapsed="false" customWidth="true" hidden="false" outlineLevel="0" max="3" min="3" style="0" width="30"/>
    <col collapsed="false" customWidth="true" hidden="false" outlineLevel="0" max="4" min="4" style="0" width="13"/>
    <col collapsed="false" customWidth="true" hidden="false" outlineLevel="0" max="5" min="5" style="0" width="6"/>
    <col collapsed="false" customWidth="true" hidden="false" outlineLevel="0" max="6" min="6" style="0" width="12"/>
    <col collapsed="false" customWidth="true" hidden="false" outlineLevel="0" max="8" min="7" style="0" width="14"/>
  </cols>
  <sheetData>
    <row r="1" customFormat="false" ht="19.7" hidden="false" customHeight="false" outlineLevel="0" collapsed="false">
      <c r="A1" s="11" t="s">
        <v>38</v>
      </c>
    </row>
    <row r="2" customFormat="false" ht="15" hidden="false" customHeight="false" outlineLevel="0" collapsed="false">
      <c r="A2" s="12" t="s">
        <v>39</v>
      </c>
    </row>
    <row r="4" customFormat="false" ht="43.5" hidden="false" customHeight="true" outlineLevel="0" collapsed="false">
      <c r="A4" s="13" t="s">
        <v>40</v>
      </c>
      <c r="B4" s="13" t="s">
        <v>41</v>
      </c>
      <c r="C4" s="13" t="s">
        <v>42</v>
      </c>
      <c r="D4" s="13" t="s">
        <v>43</v>
      </c>
      <c r="E4" s="13" t="s">
        <v>44</v>
      </c>
      <c r="F4" s="13" t="s">
        <v>45</v>
      </c>
      <c r="G4" s="13" t="s">
        <v>46</v>
      </c>
      <c r="H4" s="13" t="s">
        <v>47</v>
      </c>
    </row>
    <row r="5" customFormat="false" ht="15" hidden="false" customHeight="false" outlineLevel="0" collapsed="false">
      <c r="A5" s="15" t="s">
        <v>48</v>
      </c>
      <c r="B5" s="15" t="s">
        <v>49</v>
      </c>
      <c r="C5" s="15" t="s">
        <v>50</v>
      </c>
      <c r="D5" s="15" t="s">
        <v>51</v>
      </c>
      <c r="E5" s="15" t="s">
        <v>52</v>
      </c>
      <c r="F5" s="19" t="n">
        <v>46266</v>
      </c>
      <c r="G5" s="16" t="n">
        <v>2400</v>
      </c>
      <c r="H5" s="15" t="s">
        <v>53</v>
      </c>
    </row>
    <row r="6" customFormat="false" ht="15" hidden="false" customHeight="false" outlineLevel="0" collapsed="false">
      <c r="A6" s="15" t="s">
        <v>54</v>
      </c>
      <c r="B6" s="15" t="s">
        <v>55</v>
      </c>
      <c r="C6" s="15" t="s">
        <v>56</v>
      </c>
      <c r="D6" s="15" t="s">
        <v>57</v>
      </c>
      <c r="E6" s="15" t="s">
        <v>58</v>
      </c>
      <c r="F6" s="19" t="n">
        <v>46268</v>
      </c>
      <c r="G6" s="16" t="n">
        <v>1450</v>
      </c>
      <c r="H6" s="15" t="s">
        <v>53</v>
      </c>
    </row>
    <row r="7" customFormat="false" ht="15" hidden="false" customHeight="false" outlineLevel="0" collapsed="false">
      <c r="A7" s="15" t="s">
        <v>59</v>
      </c>
      <c r="B7" s="15" t="s">
        <v>60</v>
      </c>
      <c r="C7" s="15" t="s">
        <v>61</v>
      </c>
      <c r="D7" s="15" t="s">
        <v>62</v>
      </c>
      <c r="E7" s="15" t="s">
        <v>63</v>
      </c>
      <c r="F7" s="19" t="n">
        <v>46272</v>
      </c>
      <c r="G7" s="16" t="n">
        <v>900</v>
      </c>
      <c r="H7" s="15" t="s">
        <v>53</v>
      </c>
    </row>
    <row r="8" customFormat="false" ht="15" hidden="false" customHeight="false" outlineLevel="0" collapsed="false">
      <c r="A8" s="15"/>
      <c r="B8" s="15"/>
      <c r="C8" s="15"/>
      <c r="D8" s="15"/>
      <c r="E8" s="15"/>
      <c r="F8" s="19"/>
      <c r="G8" s="16"/>
      <c r="H8" s="15"/>
    </row>
    <row r="9" customFormat="false" ht="15" hidden="false" customHeight="false" outlineLevel="0" collapsed="false">
      <c r="A9" s="15"/>
      <c r="B9" s="15"/>
      <c r="C9" s="15"/>
      <c r="D9" s="15"/>
      <c r="E9" s="15"/>
      <c r="F9" s="19"/>
      <c r="G9" s="16"/>
      <c r="H9" s="15"/>
    </row>
    <row r="10" customFormat="false" ht="15" hidden="false" customHeight="false" outlineLevel="0" collapsed="false">
      <c r="A10" s="15"/>
      <c r="B10" s="15"/>
      <c r="C10" s="15"/>
      <c r="D10" s="15"/>
      <c r="E10" s="15"/>
      <c r="F10" s="19"/>
      <c r="G10" s="16"/>
      <c r="H10" s="15"/>
    </row>
    <row r="11" customFormat="false" ht="15" hidden="false" customHeight="false" outlineLevel="0" collapsed="false">
      <c r="A11" s="15"/>
      <c r="B11" s="15"/>
      <c r="C11" s="15"/>
      <c r="D11" s="15"/>
      <c r="E11" s="15"/>
      <c r="F11" s="19"/>
      <c r="G11" s="16"/>
      <c r="H11" s="15"/>
    </row>
    <row r="12" customFormat="false" ht="15" hidden="false" customHeight="false" outlineLevel="0" collapsed="false">
      <c r="A12" s="15"/>
      <c r="B12" s="15"/>
      <c r="C12" s="15"/>
      <c r="D12" s="15"/>
      <c r="E12" s="15"/>
      <c r="F12" s="19"/>
      <c r="G12" s="16"/>
      <c r="H12" s="15"/>
    </row>
    <row r="13" customFormat="false" ht="15" hidden="false" customHeight="false" outlineLevel="0" collapsed="false">
      <c r="A13" s="15"/>
      <c r="B13" s="15"/>
      <c r="C13" s="15"/>
      <c r="D13" s="15"/>
      <c r="E13" s="15"/>
      <c r="F13" s="19"/>
      <c r="G13" s="16"/>
      <c r="H13" s="15"/>
    </row>
    <row r="14" customFormat="false" ht="15" hidden="false" customHeight="false" outlineLevel="0" collapsed="false">
      <c r="A14" s="15"/>
      <c r="B14" s="15"/>
      <c r="C14" s="15"/>
      <c r="D14" s="15"/>
      <c r="E14" s="15"/>
      <c r="F14" s="19"/>
      <c r="G14" s="16"/>
      <c r="H14" s="15"/>
    </row>
    <row r="15" customFormat="false" ht="15" hidden="false" customHeight="false" outlineLevel="0" collapsed="false">
      <c r="A15" s="15"/>
      <c r="B15" s="15"/>
      <c r="C15" s="15"/>
      <c r="D15" s="15"/>
      <c r="E15" s="15"/>
      <c r="F15" s="19"/>
      <c r="G15" s="16"/>
      <c r="H15" s="15"/>
    </row>
    <row r="16" customFormat="false" ht="15" hidden="false" customHeight="false" outlineLevel="0" collapsed="false">
      <c r="A16" s="15"/>
      <c r="B16" s="15"/>
      <c r="C16" s="15"/>
      <c r="D16" s="15"/>
      <c r="E16" s="15"/>
      <c r="F16" s="19"/>
      <c r="G16" s="16"/>
      <c r="H16" s="15"/>
    </row>
    <row r="17" customFormat="false" ht="15" hidden="false" customHeight="false" outlineLevel="0" collapsed="false">
      <c r="A17" s="15"/>
      <c r="B17" s="15"/>
      <c r="C17" s="15"/>
      <c r="D17" s="15"/>
      <c r="E17" s="15"/>
      <c r="F17" s="19"/>
      <c r="G17" s="16"/>
      <c r="H17" s="15"/>
    </row>
    <row r="18" customFormat="false" ht="15" hidden="false" customHeight="false" outlineLevel="0" collapsed="false">
      <c r="A18" s="15"/>
      <c r="B18" s="15"/>
      <c r="C18" s="15"/>
      <c r="D18" s="15"/>
      <c r="E18" s="15"/>
      <c r="F18" s="19"/>
      <c r="G18" s="16"/>
      <c r="H18" s="15"/>
    </row>
    <row r="19" customFormat="false" ht="15" hidden="false" customHeight="false" outlineLevel="0" collapsed="false">
      <c r="A19" s="15"/>
      <c r="B19" s="15"/>
      <c r="C19" s="15"/>
      <c r="D19" s="15"/>
      <c r="E19" s="15"/>
      <c r="F19" s="19"/>
      <c r="G19" s="16"/>
      <c r="H19" s="15"/>
    </row>
    <row r="20" customFormat="false" ht="15" hidden="false" customHeight="false" outlineLevel="0" collapsed="false">
      <c r="A20" s="15"/>
      <c r="B20" s="15"/>
      <c r="C20" s="15"/>
      <c r="D20" s="15"/>
      <c r="E20" s="15"/>
      <c r="F20" s="19"/>
      <c r="G20" s="16"/>
      <c r="H20" s="15"/>
    </row>
    <row r="21" customFormat="false" ht="15" hidden="false" customHeight="false" outlineLevel="0" collapsed="false">
      <c r="A21" s="15"/>
      <c r="B21" s="15"/>
      <c r="C21" s="15"/>
      <c r="D21" s="15"/>
      <c r="E21" s="15"/>
      <c r="F21" s="19"/>
      <c r="G21" s="16"/>
      <c r="H21" s="15"/>
    </row>
    <row r="22" customFormat="false" ht="15" hidden="false" customHeight="false" outlineLevel="0" collapsed="false">
      <c r="A22" s="15"/>
      <c r="B22" s="15"/>
      <c r="C22" s="15"/>
      <c r="D22" s="15"/>
      <c r="E22" s="15"/>
      <c r="F22" s="19"/>
      <c r="G22" s="16"/>
      <c r="H22" s="15"/>
    </row>
    <row r="23" customFormat="false" ht="15" hidden="false" customHeight="false" outlineLevel="0" collapsed="false">
      <c r="A23" s="15"/>
      <c r="B23" s="15"/>
      <c r="C23" s="15"/>
      <c r="D23" s="15"/>
      <c r="E23" s="15"/>
      <c r="F23" s="19"/>
      <c r="G23" s="16"/>
      <c r="H23" s="15"/>
    </row>
    <row r="24" customFormat="false" ht="15" hidden="false" customHeight="false" outlineLevel="0" collapsed="false">
      <c r="A24" s="15"/>
      <c r="B24" s="15"/>
      <c r="C24" s="15"/>
      <c r="D24" s="15"/>
      <c r="E24" s="15"/>
      <c r="F24" s="19"/>
      <c r="G24" s="16"/>
      <c r="H24" s="15"/>
    </row>
    <row r="25" customFormat="false" ht="15" hidden="false" customHeight="false" outlineLevel="0" collapsed="false">
      <c r="A25" s="15"/>
      <c r="B25" s="15"/>
      <c r="C25" s="15"/>
      <c r="D25" s="15"/>
      <c r="E25" s="15"/>
      <c r="F25" s="19"/>
      <c r="G25" s="16"/>
      <c r="H25" s="15"/>
    </row>
    <row r="26" customFormat="false" ht="15" hidden="false" customHeight="false" outlineLevel="0" collapsed="false">
      <c r="A26" s="15"/>
      <c r="B26" s="15"/>
      <c r="C26" s="15"/>
      <c r="D26" s="15"/>
      <c r="E26" s="15"/>
      <c r="F26" s="19"/>
      <c r="G26" s="16"/>
      <c r="H26" s="15"/>
    </row>
    <row r="27" customFormat="false" ht="15" hidden="false" customHeight="false" outlineLevel="0" collapsed="false">
      <c r="A27" s="15"/>
      <c r="B27" s="15"/>
      <c r="C27" s="15"/>
      <c r="D27" s="15"/>
      <c r="E27" s="15"/>
      <c r="F27" s="19"/>
      <c r="G27" s="16"/>
      <c r="H27" s="15"/>
    </row>
    <row r="28" customFormat="false" ht="15" hidden="false" customHeight="false" outlineLevel="0" collapsed="false">
      <c r="A28" s="15"/>
      <c r="B28" s="15"/>
      <c r="C28" s="15"/>
      <c r="D28" s="15"/>
      <c r="E28" s="15"/>
      <c r="F28" s="19"/>
      <c r="G28" s="16"/>
      <c r="H28" s="15"/>
    </row>
    <row r="29" customFormat="false" ht="15" hidden="false" customHeight="false" outlineLevel="0" collapsed="false">
      <c r="A29" s="15"/>
      <c r="B29" s="15"/>
      <c r="C29" s="15"/>
      <c r="D29" s="15"/>
      <c r="E29" s="15"/>
      <c r="F29" s="19"/>
      <c r="G29" s="16"/>
      <c r="H29" s="15"/>
    </row>
    <row r="30" customFormat="false" ht="15" hidden="false" customHeight="false" outlineLevel="0" collapsed="false">
      <c r="A30" s="15"/>
      <c r="B30" s="15"/>
      <c r="C30" s="15"/>
      <c r="D30" s="15"/>
      <c r="E30" s="15"/>
      <c r="F30" s="19"/>
      <c r="G30" s="16"/>
      <c r="H30" s="15"/>
    </row>
    <row r="31" customFormat="false" ht="15" hidden="false" customHeight="false" outlineLevel="0" collapsed="false">
      <c r="A31" s="15"/>
      <c r="B31" s="15"/>
      <c r="C31" s="15"/>
      <c r="D31" s="15"/>
      <c r="E31" s="15"/>
      <c r="F31" s="19"/>
      <c r="G31" s="16"/>
      <c r="H31" s="15"/>
    </row>
    <row r="32" customFormat="false" ht="15" hidden="false" customHeight="false" outlineLevel="0" collapsed="false">
      <c r="A32" s="15"/>
      <c r="B32" s="15"/>
      <c r="C32" s="15"/>
      <c r="D32" s="15"/>
      <c r="E32" s="15"/>
      <c r="F32" s="19"/>
      <c r="G32" s="16"/>
      <c r="H32" s="15"/>
    </row>
    <row r="33" customFormat="false" ht="15" hidden="false" customHeight="false" outlineLevel="0" collapsed="false">
      <c r="A33" s="15"/>
      <c r="B33" s="15"/>
      <c r="C33" s="15"/>
      <c r="D33" s="15"/>
      <c r="E33" s="15"/>
      <c r="F33" s="19"/>
      <c r="G33" s="16"/>
      <c r="H33" s="15"/>
    </row>
    <row r="34" customFormat="false" ht="15" hidden="false" customHeight="false" outlineLevel="0" collapsed="false">
      <c r="A34" s="15"/>
      <c r="B34" s="15"/>
      <c r="C34" s="15"/>
      <c r="D34" s="15"/>
      <c r="E34" s="15"/>
      <c r="F34" s="19"/>
      <c r="G34" s="16"/>
      <c r="H34" s="15"/>
    </row>
    <row r="35" customFormat="false" ht="15" hidden="false" customHeight="false" outlineLevel="0" collapsed="false">
      <c r="A35" s="15"/>
      <c r="B35" s="15"/>
      <c r="C35" s="15"/>
      <c r="D35" s="15"/>
      <c r="E35" s="15"/>
      <c r="F35" s="19"/>
      <c r="G35" s="16"/>
      <c r="H35" s="15"/>
    </row>
    <row r="36" customFormat="false" ht="15" hidden="false" customHeight="false" outlineLevel="0" collapsed="false">
      <c r="A36" s="15"/>
      <c r="B36" s="15"/>
      <c r="C36" s="15"/>
      <c r="D36" s="15"/>
      <c r="E36" s="15"/>
      <c r="F36" s="19"/>
      <c r="G36" s="16"/>
      <c r="H36" s="15"/>
    </row>
    <row r="37" customFormat="false" ht="15" hidden="false" customHeight="false" outlineLevel="0" collapsed="false">
      <c r="A37" s="15"/>
      <c r="B37" s="15"/>
      <c r="C37" s="15"/>
      <c r="D37" s="15"/>
      <c r="E37" s="15"/>
      <c r="F37" s="19"/>
      <c r="G37" s="16"/>
      <c r="H37" s="15"/>
    </row>
    <row r="38" customFormat="false" ht="15" hidden="false" customHeight="false" outlineLevel="0" collapsed="false">
      <c r="A38" s="15"/>
      <c r="B38" s="15"/>
      <c r="C38" s="15"/>
      <c r="D38" s="15"/>
      <c r="E38" s="15"/>
      <c r="F38" s="19"/>
      <c r="G38" s="16"/>
      <c r="H38" s="15"/>
    </row>
    <row r="39" customFormat="false" ht="15" hidden="false" customHeight="false" outlineLevel="0" collapsed="false">
      <c r="A39" s="15"/>
      <c r="B39" s="15"/>
      <c r="C39" s="15"/>
      <c r="D39" s="15"/>
      <c r="E39" s="15"/>
      <c r="F39" s="19"/>
      <c r="G39" s="16"/>
      <c r="H39" s="15"/>
    </row>
    <row r="40" customFormat="false" ht="15" hidden="false" customHeight="false" outlineLevel="0" collapsed="false">
      <c r="A40" s="15"/>
      <c r="B40" s="15"/>
      <c r="C40" s="15"/>
      <c r="D40" s="15"/>
      <c r="E40" s="15"/>
      <c r="F40" s="19"/>
      <c r="G40" s="16"/>
      <c r="H40" s="15"/>
    </row>
    <row r="41" customFormat="false" ht="15" hidden="false" customHeight="false" outlineLevel="0" collapsed="false">
      <c r="A41" s="15"/>
      <c r="B41" s="15"/>
      <c r="C41" s="15"/>
      <c r="D41" s="15"/>
      <c r="E41" s="15"/>
      <c r="F41" s="19"/>
      <c r="G41" s="16"/>
      <c r="H41" s="15"/>
    </row>
    <row r="42" customFormat="false" ht="15" hidden="false" customHeight="false" outlineLevel="0" collapsed="false">
      <c r="A42" s="15"/>
      <c r="B42" s="15"/>
      <c r="C42" s="15"/>
      <c r="D42" s="15"/>
      <c r="E42" s="15"/>
      <c r="F42" s="19"/>
      <c r="G42" s="16"/>
      <c r="H42" s="15"/>
    </row>
    <row r="43" customFormat="false" ht="15" hidden="false" customHeight="false" outlineLevel="0" collapsed="false">
      <c r="A43" s="15"/>
      <c r="B43" s="15"/>
      <c r="C43" s="15"/>
      <c r="D43" s="15"/>
      <c r="E43" s="15"/>
      <c r="F43" s="19"/>
      <c r="G43" s="16"/>
      <c r="H43" s="15"/>
    </row>
    <row r="44" customFormat="false" ht="15" hidden="false" customHeight="false" outlineLevel="0" collapsed="false">
      <c r="A44" s="15"/>
      <c r="B44" s="15"/>
      <c r="C44" s="15"/>
      <c r="D44" s="15"/>
      <c r="E44" s="15"/>
      <c r="F44" s="19"/>
      <c r="G44" s="16"/>
      <c r="H44" s="15"/>
    </row>
    <row r="45" customFormat="false" ht="15" hidden="false" customHeight="false" outlineLevel="0" collapsed="false">
      <c r="A45" s="15"/>
      <c r="B45" s="15"/>
      <c r="C45" s="15"/>
      <c r="D45" s="15"/>
      <c r="E45" s="15"/>
      <c r="F45" s="19"/>
      <c r="G45" s="16"/>
      <c r="H45" s="15"/>
    </row>
    <row r="46" customFormat="false" ht="15" hidden="false" customHeight="false" outlineLevel="0" collapsed="false">
      <c r="A46" s="15"/>
      <c r="B46" s="15"/>
      <c r="C46" s="15"/>
      <c r="D46" s="15"/>
      <c r="E46" s="15"/>
      <c r="F46" s="19"/>
      <c r="G46" s="16"/>
      <c r="H46" s="15"/>
    </row>
    <row r="47" customFormat="false" ht="15" hidden="false" customHeight="false" outlineLevel="0" collapsed="false">
      <c r="A47" s="15"/>
      <c r="B47" s="15"/>
      <c r="C47" s="15"/>
      <c r="D47" s="15"/>
      <c r="E47" s="15"/>
      <c r="F47" s="19"/>
      <c r="G47" s="16"/>
      <c r="H47" s="15"/>
    </row>
    <row r="48" customFormat="false" ht="15" hidden="false" customHeight="false" outlineLevel="0" collapsed="false">
      <c r="A48" s="15"/>
      <c r="B48" s="15"/>
      <c r="C48" s="15"/>
      <c r="D48" s="15"/>
      <c r="E48" s="15"/>
      <c r="F48" s="19"/>
      <c r="G48" s="16"/>
      <c r="H48" s="15"/>
    </row>
    <row r="49" customFormat="false" ht="15" hidden="false" customHeight="false" outlineLevel="0" collapsed="false">
      <c r="A49" s="15"/>
      <c r="B49" s="15"/>
      <c r="C49" s="15"/>
      <c r="D49" s="15"/>
      <c r="E49" s="15"/>
      <c r="F49" s="19"/>
      <c r="G49" s="16"/>
      <c r="H49" s="15"/>
    </row>
    <row r="50" customFormat="false" ht="15" hidden="false" customHeight="false" outlineLevel="0" collapsed="false">
      <c r="A50" s="15"/>
      <c r="B50" s="15"/>
      <c r="C50" s="15"/>
      <c r="D50" s="15"/>
      <c r="E50" s="15"/>
      <c r="F50" s="19"/>
      <c r="G50" s="16"/>
      <c r="H50" s="15"/>
    </row>
    <row r="51" customFormat="false" ht="15" hidden="false" customHeight="false" outlineLevel="0" collapsed="false">
      <c r="A51" s="15"/>
      <c r="B51" s="15"/>
      <c r="C51" s="15"/>
      <c r="D51" s="15"/>
      <c r="E51" s="15"/>
      <c r="F51" s="19"/>
      <c r="G51" s="16"/>
      <c r="H51" s="15"/>
    </row>
    <row r="52" customFormat="false" ht="15" hidden="false" customHeight="false" outlineLevel="0" collapsed="false">
      <c r="A52" s="15"/>
      <c r="B52" s="15"/>
      <c r="C52" s="15"/>
      <c r="D52" s="15"/>
      <c r="E52" s="15"/>
      <c r="F52" s="19"/>
      <c r="G52" s="16"/>
      <c r="H52" s="15"/>
    </row>
    <row r="53" customFormat="false" ht="15" hidden="false" customHeight="false" outlineLevel="0" collapsed="false">
      <c r="A53" s="15"/>
      <c r="B53" s="15"/>
      <c r="C53" s="15"/>
      <c r="D53" s="15"/>
      <c r="E53" s="15"/>
      <c r="F53" s="19"/>
      <c r="G53" s="16"/>
      <c r="H53" s="15"/>
    </row>
    <row r="54" customFormat="false" ht="15" hidden="false" customHeight="false" outlineLevel="0" collapsed="false">
      <c r="A54" s="15"/>
      <c r="B54" s="15"/>
      <c r="C54" s="15"/>
      <c r="D54" s="15"/>
      <c r="E54" s="15"/>
      <c r="F54" s="19"/>
      <c r="G54" s="16"/>
      <c r="H54" s="15"/>
    </row>
    <row r="55" customFormat="false" ht="15" hidden="false" customHeight="false" outlineLevel="0" collapsed="false">
      <c r="A55" s="15"/>
      <c r="B55" s="15"/>
      <c r="C55" s="15"/>
      <c r="D55" s="15"/>
      <c r="E55" s="15"/>
      <c r="F55" s="19"/>
      <c r="G55" s="16"/>
      <c r="H55" s="15"/>
    </row>
    <row r="56" customFormat="false" ht="15" hidden="false" customHeight="false" outlineLevel="0" collapsed="false">
      <c r="A56" s="15"/>
      <c r="B56" s="15"/>
      <c r="C56" s="15"/>
      <c r="D56" s="15"/>
      <c r="E56" s="15"/>
      <c r="F56" s="19"/>
      <c r="G56" s="16"/>
      <c r="H56" s="15"/>
    </row>
    <row r="57" customFormat="false" ht="15" hidden="false" customHeight="false" outlineLevel="0" collapsed="false">
      <c r="A57" s="15"/>
      <c r="B57" s="15"/>
      <c r="C57" s="15"/>
      <c r="D57" s="15"/>
      <c r="E57" s="15"/>
      <c r="F57" s="19"/>
      <c r="G57" s="16"/>
      <c r="H57" s="15"/>
    </row>
    <row r="58" customFormat="false" ht="15" hidden="false" customHeight="false" outlineLevel="0" collapsed="false">
      <c r="A58" s="15"/>
      <c r="B58" s="15"/>
      <c r="C58" s="15"/>
      <c r="D58" s="15"/>
      <c r="E58" s="15"/>
      <c r="F58" s="19"/>
      <c r="G58" s="16"/>
      <c r="H58" s="15"/>
    </row>
    <row r="59" customFormat="false" ht="15" hidden="false" customHeight="false" outlineLevel="0" collapsed="false">
      <c r="A59" s="15"/>
      <c r="B59" s="15"/>
      <c r="C59" s="15"/>
      <c r="D59" s="15"/>
      <c r="E59" s="15"/>
      <c r="F59" s="19"/>
      <c r="G59" s="16"/>
      <c r="H59" s="15"/>
    </row>
    <row r="60" customFormat="false" ht="15" hidden="false" customHeight="false" outlineLevel="0" collapsed="false">
      <c r="A60" s="15"/>
      <c r="B60" s="15"/>
      <c r="C60" s="15"/>
      <c r="D60" s="15"/>
      <c r="E60" s="15"/>
      <c r="F60" s="19"/>
      <c r="G60" s="16"/>
      <c r="H60" s="15"/>
    </row>
    <row r="61" customFormat="false" ht="15" hidden="false" customHeight="false" outlineLevel="0" collapsed="false">
      <c r="A61" s="15"/>
      <c r="B61" s="15"/>
      <c r="C61" s="15"/>
      <c r="D61" s="15"/>
      <c r="E61" s="15"/>
      <c r="F61" s="19"/>
      <c r="G61" s="16"/>
      <c r="H61" s="15"/>
    </row>
    <row r="62" customFormat="false" ht="15" hidden="false" customHeight="false" outlineLevel="0" collapsed="false">
      <c r="A62" s="15"/>
      <c r="B62" s="15"/>
      <c r="C62" s="15"/>
      <c r="D62" s="15"/>
      <c r="E62" s="15"/>
      <c r="F62" s="19"/>
      <c r="G62" s="16"/>
      <c r="H62" s="15"/>
    </row>
    <row r="63" customFormat="false" ht="15" hidden="false" customHeight="false" outlineLevel="0" collapsed="false">
      <c r="A63" s="15"/>
      <c r="B63" s="15"/>
      <c r="C63" s="15"/>
      <c r="D63" s="15"/>
      <c r="E63" s="15"/>
      <c r="F63" s="19"/>
      <c r="G63" s="16"/>
      <c r="H63" s="15"/>
    </row>
    <row r="64" customFormat="false" ht="15" hidden="false" customHeight="false" outlineLevel="0" collapsed="false">
      <c r="A64" s="15"/>
      <c r="B64" s="15"/>
      <c r="C64" s="15"/>
      <c r="D64" s="15"/>
      <c r="E64" s="15"/>
      <c r="F64" s="19"/>
      <c r="G64" s="16"/>
      <c r="H64" s="15"/>
    </row>
    <row r="65" customFormat="false" ht="15" hidden="false" customHeight="false" outlineLevel="0" collapsed="false">
      <c r="A65" s="15"/>
      <c r="B65" s="15"/>
      <c r="C65" s="15"/>
      <c r="D65" s="15"/>
      <c r="E65" s="15"/>
      <c r="F65" s="19"/>
      <c r="G65" s="16"/>
      <c r="H65" s="15"/>
    </row>
    <row r="66" customFormat="false" ht="15" hidden="false" customHeight="false" outlineLevel="0" collapsed="false">
      <c r="A66" s="15"/>
      <c r="B66" s="15"/>
      <c r="C66" s="15"/>
      <c r="D66" s="15"/>
      <c r="E66" s="15"/>
      <c r="F66" s="19"/>
      <c r="G66" s="16"/>
      <c r="H66" s="15"/>
    </row>
    <row r="67" customFormat="false" ht="15" hidden="false" customHeight="false" outlineLevel="0" collapsed="false">
      <c r="A67" s="15"/>
      <c r="B67" s="15"/>
      <c r="C67" s="15"/>
      <c r="D67" s="15"/>
      <c r="E67" s="15"/>
      <c r="F67" s="19"/>
      <c r="G67" s="16"/>
      <c r="H67" s="15"/>
    </row>
    <row r="68" customFormat="false" ht="15" hidden="false" customHeight="false" outlineLevel="0" collapsed="false">
      <c r="A68" s="15"/>
      <c r="B68" s="15"/>
      <c r="C68" s="15"/>
      <c r="D68" s="15"/>
      <c r="E68" s="15"/>
      <c r="F68" s="19"/>
      <c r="G68" s="16"/>
      <c r="H68" s="15"/>
    </row>
    <row r="69" customFormat="false" ht="15" hidden="false" customHeight="false" outlineLevel="0" collapsed="false">
      <c r="A69" s="15"/>
      <c r="B69" s="15"/>
      <c r="C69" s="15"/>
      <c r="D69" s="15"/>
      <c r="E69" s="15"/>
      <c r="F69" s="19"/>
      <c r="G69" s="16"/>
      <c r="H69" s="15"/>
    </row>
    <row r="70" customFormat="false" ht="15" hidden="false" customHeight="false" outlineLevel="0" collapsed="false">
      <c r="A70" s="15"/>
      <c r="B70" s="15"/>
      <c r="C70" s="15"/>
      <c r="D70" s="15"/>
      <c r="E70" s="15"/>
      <c r="F70" s="19"/>
      <c r="G70" s="16"/>
      <c r="H70" s="15"/>
    </row>
    <row r="71" customFormat="false" ht="15" hidden="false" customHeight="false" outlineLevel="0" collapsed="false">
      <c r="A71" s="15"/>
      <c r="B71" s="15"/>
      <c r="C71" s="15"/>
      <c r="D71" s="15"/>
      <c r="E71" s="15"/>
      <c r="F71" s="19"/>
      <c r="G71" s="16"/>
      <c r="H71" s="15"/>
    </row>
    <row r="72" customFormat="false" ht="15" hidden="false" customHeight="false" outlineLevel="0" collapsed="false">
      <c r="A72" s="15"/>
      <c r="B72" s="15"/>
      <c r="C72" s="15"/>
      <c r="D72" s="15"/>
      <c r="E72" s="15"/>
      <c r="F72" s="19"/>
      <c r="G72" s="16"/>
      <c r="H72" s="15"/>
    </row>
    <row r="73" customFormat="false" ht="15" hidden="false" customHeight="false" outlineLevel="0" collapsed="false">
      <c r="A73" s="15"/>
      <c r="B73" s="15"/>
      <c r="C73" s="15"/>
      <c r="D73" s="15"/>
      <c r="E73" s="15"/>
      <c r="F73" s="19"/>
      <c r="G73" s="16"/>
      <c r="H73" s="15"/>
    </row>
    <row r="74" customFormat="false" ht="15" hidden="false" customHeight="false" outlineLevel="0" collapsed="false">
      <c r="A74" s="15"/>
      <c r="B74" s="15"/>
      <c r="C74" s="15"/>
      <c r="D74" s="15"/>
      <c r="E74" s="15"/>
      <c r="F74" s="19"/>
      <c r="G74" s="16"/>
      <c r="H74" s="15"/>
    </row>
    <row r="75" customFormat="false" ht="15" hidden="false" customHeight="false" outlineLevel="0" collapsed="false">
      <c r="A75" s="15"/>
      <c r="B75" s="15"/>
      <c r="C75" s="15"/>
      <c r="D75" s="15"/>
      <c r="E75" s="15"/>
      <c r="F75" s="19"/>
      <c r="G75" s="16"/>
      <c r="H75" s="15"/>
    </row>
    <row r="76" customFormat="false" ht="15" hidden="false" customHeight="false" outlineLevel="0" collapsed="false">
      <c r="A76" s="15"/>
      <c r="B76" s="15"/>
      <c r="C76" s="15"/>
      <c r="D76" s="15"/>
      <c r="E76" s="15"/>
      <c r="F76" s="19"/>
      <c r="G76" s="16"/>
      <c r="H76" s="15"/>
    </row>
    <row r="77" customFormat="false" ht="15" hidden="false" customHeight="false" outlineLevel="0" collapsed="false">
      <c r="A77" s="15"/>
      <c r="B77" s="15"/>
      <c r="C77" s="15"/>
      <c r="D77" s="15"/>
      <c r="E77" s="15"/>
      <c r="F77" s="19"/>
      <c r="G77" s="16"/>
      <c r="H77" s="15"/>
    </row>
    <row r="78" customFormat="false" ht="15" hidden="false" customHeight="false" outlineLevel="0" collapsed="false">
      <c r="A78" s="15"/>
      <c r="B78" s="15"/>
      <c r="C78" s="15"/>
      <c r="D78" s="15"/>
      <c r="E78" s="15"/>
      <c r="F78" s="19"/>
      <c r="G78" s="16"/>
      <c r="H78" s="15"/>
    </row>
    <row r="79" customFormat="false" ht="15" hidden="false" customHeight="false" outlineLevel="0" collapsed="false">
      <c r="A79" s="15"/>
      <c r="B79" s="15"/>
      <c r="C79" s="15"/>
      <c r="D79" s="15"/>
      <c r="E79" s="15"/>
      <c r="F79" s="19"/>
      <c r="G79" s="16"/>
      <c r="H79" s="15"/>
    </row>
    <row r="80" customFormat="false" ht="15" hidden="false" customHeight="false" outlineLevel="0" collapsed="false">
      <c r="A80" s="15"/>
      <c r="B80" s="15"/>
      <c r="C80" s="15"/>
      <c r="D80" s="15"/>
      <c r="E80" s="15"/>
      <c r="F80" s="19"/>
      <c r="G80" s="16"/>
      <c r="H80" s="15"/>
    </row>
    <row r="81" customFormat="false" ht="15" hidden="false" customHeight="false" outlineLevel="0" collapsed="false">
      <c r="A81" s="15"/>
      <c r="B81" s="15"/>
      <c r="C81" s="15"/>
      <c r="D81" s="15"/>
      <c r="E81" s="15"/>
      <c r="F81" s="19"/>
      <c r="G81" s="16"/>
      <c r="H81" s="15"/>
    </row>
    <row r="82" customFormat="false" ht="15" hidden="false" customHeight="false" outlineLevel="0" collapsed="false">
      <c r="A82" s="15"/>
      <c r="B82" s="15"/>
      <c r="C82" s="15"/>
      <c r="D82" s="15"/>
      <c r="E82" s="15"/>
      <c r="F82" s="19"/>
      <c r="G82" s="16"/>
      <c r="H82" s="15"/>
    </row>
    <row r="83" customFormat="false" ht="15" hidden="false" customHeight="false" outlineLevel="0" collapsed="false">
      <c r="A83" s="15"/>
      <c r="B83" s="15"/>
      <c r="C83" s="15"/>
      <c r="D83" s="15"/>
      <c r="E83" s="15"/>
      <c r="F83" s="19"/>
      <c r="G83" s="16"/>
      <c r="H83" s="15"/>
    </row>
    <row r="84" customFormat="false" ht="15" hidden="false" customHeight="false" outlineLevel="0" collapsed="false">
      <c r="A84" s="15"/>
      <c r="B84" s="15"/>
      <c r="C84" s="15"/>
      <c r="D84" s="15"/>
      <c r="E84" s="15"/>
      <c r="F84" s="19"/>
      <c r="G84" s="16"/>
      <c r="H84" s="15"/>
    </row>
    <row r="85" customFormat="false" ht="15" hidden="false" customHeight="false" outlineLevel="0" collapsed="false">
      <c r="A85" s="15"/>
      <c r="B85" s="15"/>
      <c r="C85" s="15"/>
      <c r="D85" s="15"/>
      <c r="E85" s="15"/>
      <c r="F85" s="19"/>
      <c r="G85" s="16"/>
      <c r="H85" s="15"/>
    </row>
    <row r="86" customFormat="false" ht="15" hidden="false" customHeight="false" outlineLevel="0" collapsed="false">
      <c r="A86" s="15"/>
      <c r="B86" s="15"/>
      <c r="C86" s="15"/>
      <c r="D86" s="15"/>
      <c r="E86" s="15"/>
      <c r="F86" s="19"/>
      <c r="G86" s="16"/>
      <c r="H86" s="15"/>
    </row>
    <row r="87" customFormat="false" ht="15" hidden="false" customHeight="false" outlineLevel="0" collapsed="false">
      <c r="A87" s="15"/>
      <c r="B87" s="15"/>
      <c r="C87" s="15"/>
      <c r="D87" s="15"/>
      <c r="E87" s="15"/>
      <c r="F87" s="19"/>
      <c r="G87" s="16"/>
      <c r="H87" s="15"/>
    </row>
    <row r="88" customFormat="false" ht="15" hidden="false" customHeight="false" outlineLevel="0" collapsed="false">
      <c r="A88" s="15"/>
      <c r="B88" s="15"/>
      <c r="C88" s="15"/>
      <c r="D88" s="15"/>
      <c r="E88" s="15"/>
      <c r="F88" s="19"/>
      <c r="G88" s="16"/>
      <c r="H88" s="15"/>
    </row>
    <row r="89" customFormat="false" ht="15" hidden="false" customHeight="false" outlineLevel="0" collapsed="false">
      <c r="A89" s="15"/>
      <c r="B89" s="15"/>
      <c r="C89" s="15"/>
      <c r="D89" s="15"/>
      <c r="E89" s="15"/>
      <c r="F89" s="19"/>
      <c r="G89" s="16"/>
      <c r="H89" s="15"/>
    </row>
    <row r="90" customFormat="false" ht="15" hidden="false" customHeight="false" outlineLevel="0" collapsed="false">
      <c r="A90" s="15"/>
      <c r="B90" s="15"/>
      <c r="C90" s="15"/>
      <c r="D90" s="15"/>
      <c r="E90" s="15"/>
      <c r="F90" s="19"/>
      <c r="G90" s="16"/>
      <c r="H90" s="15"/>
    </row>
    <row r="91" customFormat="false" ht="15" hidden="false" customHeight="false" outlineLevel="0" collapsed="false">
      <c r="A91" s="15"/>
      <c r="B91" s="15"/>
      <c r="C91" s="15"/>
      <c r="D91" s="15"/>
      <c r="E91" s="15"/>
      <c r="F91" s="19"/>
      <c r="G91" s="16"/>
      <c r="H91" s="15"/>
    </row>
    <row r="92" customFormat="false" ht="15" hidden="false" customHeight="false" outlineLevel="0" collapsed="false">
      <c r="A92" s="15"/>
      <c r="B92" s="15"/>
      <c r="C92" s="15"/>
      <c r="D92" s="15"/>
      <c r="E92" s="15"/>
      <c r="F92" s="19"/>
      <c r="G92" s="16"/>
      <c r="H92" s="15"/>
    </row>
    <row r="93" customFormat="false" ht="15" hidden="false" customHeight="false" outlineLevel="0" collapsed="false">
      <c r="A93" s="15"/>
      <c r="B93" s="15"/>
      <c r="C93" s="15"/>
      <c r="D93" s="15"/>
      <c r="E93" s="15"/>
      <c r="F93" s="19"/>
      <c r="G93" s="16"/>
      <c r="H93" s="15"/>
    </row>
    <row r="94" customFormat="false" ht="15" hidden="false" customHeight="false" outlineLevel="0" collapsed="false">
      <c r="A94" s="15"/>
      <c r="B94" s="15"/>
      <c r="C94" s="15"/>
      <c r="D94" s="15"/>
      <c r="E94" s="15"/>
      <c r="F94" s="19"/>
      <c r="G94" s="16"/>
      <c r="H94" s="15"/>
    </row>
    <row r="95" customFormat="false" ht="15" hidden="false" customHeight="false" outlineLevel="0" collapsed="false">
      <c r="A95" s="15"/>
      <c r="B95" s="15"/>
      <c r="C95" s="15"/>
      <c r="D95" s="15"/>
      <c r="E95" s="15"/>
      <c r="F95" s="19"/>
      <c r="G95" s="16"/>
      <c r="H95" s="15"/>
    </row>
    <row r="96" customFormat="false" ht="15" hidden="false" customHeight="false" outlineLevel="0" collapsed="false">
      <c r="A96" s="15"/>
      <c r="B96" s="15"/>
      <c r="C96" s="15"/>
      <c r="D96" s="15"/>
      <c r="E96" s="15"/>
      <c r="F96" s="19"/>
      <c r="G96" s="16"/>
      <c r="H96" s="15"/>
    </row>
    <row r="97" customFormat="false" ht="15" hidden="false" customHeight="false" outlineLevel="0" collapsed="false">
      <c r="A97" s="15"/>
      <c r="B97" s="15"/>
      <c r="C97" s="15"/>
      <c r="D97" s="15"/>
      <c r="E97" s="15"/>
      <c r="F97" s="19"/>
      <c r="G97" s="16"/>
      <c r="H97" s="15"/>
    </row>
    <row r="98" customFormat="false" ht="15" hidden="false" customHeight="false" outlineLevel="0" collapsed="false">
      <c r="A98" s="15"/>
      <c r="B98" s="15"/>
      <c r="C98" s="15"/>
      <c r="D98" s="15"/>
      <c r="E98" s="15"/>
      <c r="F98" s="19"/>
      <c r="G98" s="16"/>
      <c r="H98" s="15"/>
    </row>
    <row r="99" customFormat="false" ht="15" hidden="false" customHeight="false" outlineLevel="0" collapsed="false">
      <c r="A99" s="15"/>
      <c r="B99" s="15"/>
      <c r="C99" s="15"/>
      <c r="D99" s="15"/>
      <c r="E99" s="15"/>
      <c r="F99" s="19"/>
      <c r="G99" s="16"/>
      <c r="H99" s="15"/>
    </row>
    <row r="100" customFormat="false" ht="15" hidden="false" customHeight="false" outlineLevel="0" collapsed="false">
      <c r="A100" s="15"/>
      <c r="B100" s="15"/>
      <c r="C100" s="15"/>
      <c r="D100" s="15"/>
      <c r="E100" s="15"/>
      <c r="F100" s="19"/>
      <c r="G100" s="16"/>
      <c r="H100" s="15"/>
    </row>
    <row r="101" customFormat="false" ht="15" hidden="false" customHeight="false" outlineLevel="0" collapsed="false">
      <c r="A101" s="15"/>
      <c r="B101" s="15"/>
      <c r="C101" s="15"/>
      <c r="D101" s="15"/>
      <c r="E101" s="15"/>
      <c r="F101" s="19"/>
      <c r="G101" s="16"/>
      <c r="H101" s="15"/>
    </row>
    <row r="102" customFormat="false" ht="15" hidden="false" customHeight="false" outlineLevel="0" collapsed="false">
      <c r="A102" s="15"/>
      <c r="B102" s="15"/>
      <c r="C102" s="15"/>
      <c r="D102" s="15"/>
      <c r="E102" s="15"/>
      <c r="F102" s="19"/>
      <c r="G102" s="16"/>
      <c r="H102" s="15"/>
    </row>
    <row r="103" customFormat="false" ht="15" hidden="false" customHeight="false" outlineLevel="0" collapsed="false">
      <c r="A103" s="15"/>
      <c r="B103" s="15"/>
      <c r="C103" s="15"/>
      <c r="D103" s="15"/>
      <c r="E103" s="15"/>
      <c r="F103" s="19"/>
      <c r="G103" s="16"/>
      <c r="H103" s="15"/>
    </row>
    <row r="104" customFormat="false" ht="15" hidden="false" customHeight="false" outlineLevel="0" collapsed="false">
      <c r="A104" s="15"/>
      <c r="B104" s="15"/>
      <c r="C104" s="15"/>
      <c r="D104" s="15"/>
      <c r="E104" s="15"/>
      <c r="F104" s="19"/>
      <c r="G104" s="16"/>
      <c r="H104" s="15"/>
    </row>
    <row r="105" customFormat="false" ht="15" hidden="false" customHeight="false" outlineLevel="0" collapsed="false">
      <c r="A105" s="15"/>
      <c r="B105" s="15"/>
      <c r="C105" s="15"/>
      <c r="D105" s="15"/>
      <c r="E105" s="15"/>
      <c r="F105" s="19"/>
      <c r="G105" s="16"/>
      <c r="H105" s="15"/>
    </row>
    <row r="106" customFormat="false" ht="15" hidden="false" customHeight="false" outlineLevel="0" collapsed="false">
      <c r="A106" s="15"/>
      <c r="B106" s="15"/>
      <c r="C106" s="15"/>
      <c r="D106" s="15"/>
      <c r="E106" s="15"/>
      <c r="F106" s="19"/>
      <c r="G106" s="16"/>
      <c r="H106" s="15"/>
    </row>
    <row r="107" customFormat="false" ht="15" hidden="false" customHeight="false" outlineLevel="0" collapsed="false">
      <c r="A107" s="15"/>
      <c r="B107" s="15"/>
      <c r="C107" s="15"/>
      <c r="D107" s="15"/>
      <c r="E107" s="15"/>
      <c r="F107" s="19"/>
      <c r="G107" s="16"/>
      <c r="H107" s="15"/>
    </row>
    <row r="108" customFormat="false" ht="15" hidden="false" customHeight="false" outlineLevel="0" collapsed="false">
      <c r="A108" s="15"/>
      <c r="B108" s="15"/>
      <c r="C108" s="15"/>
      <c r="D108" s="15"/>
      <c r="E108" s="15"/>
      <c r="F108" s="19"/>
      <c r="G108" s="16"/>
      <c r="H108" s="15"/>
    </row>
    <row r="109" customFormat="false" ht="15" hidden="false" customHeight="false" outlineLevel="0" collapsed="false">
      <c r="A109" s="15"/>
      <c r="B109" s="15"/>
      <c r="C109" s="15"/>
      <c r="D109" s="15"/>
      <c r="E109" s="15"/>
      <c r="F109" s="19"/>
      <c r="G109" s="16"/>
      <c r="H109" s="15"/>
    </row>
    <row r="110" customFormat="false" ht="15" hidden="false" customHeight="false" outlineLevel="0" collapsed="false">
      <c r="A110" s="15"/>
      <c r="B110" s="15"/>
      <c r="C110" s="15"/>
      <c r="D110" s="15"/>
      <c r="E110" s="15"/>
      <c r="F110" s="19"/>
      <c r="G110" s="16"/>
      <c r="H110" s="15"/>
    </row>
    <row r="111" customFormat="false" ht="15" hidden="false" customHeight="false" outlineLevel="0" collapsed="false">
      <c r="A111" s="15"/>
      <c r="B111" s="15"/>
      <c r="C111" s="15"/>
      <c r="D111" s="15"/>
      <c r="E111" s="15"/>
      <c r="F111" s="19"/>
      <c r="G111" s="16"/>
      <c r="H111" s="15"/>
    </row>
    <row r="112" customFormat="false" ht="15" hidden="false" customHeight="false" outlineLevel="0" collapsed="false">
      <c r="A112" s="15"/>
      <c r="B112" s="15"/>
      <c r="C112" s="15"/>
      <c r="D112" s="15"/>
      <c r="E112" s="15"/>
      <c r="F112" s="19"/>
      <c r="G112" s="16"/>
      <c r="H112" s="15"/>
    </row>
    <row r="113" customFormat="false" ht="15" hidden="false" customHeight="false" outlineLevel="0" collapsed="false">
      <c r="A113" s="15"/>
      <c r="B113" s="15"/>
      <c r="C113" s="15"/>
      <c r="D113" s="15"/>
      <c r="E113" s="15"/>
      <c r="F113" s="19"/>
      <c r="G113" s="16"/>
      <c r="H113" s="15"/>
    </row>
    <row r="114" customFormat="false" ht="15" hidden="false" customHeight="false" outlineLevel="0" collapsed="false">
      <c r="A114" s="15"/>
      <c r="B114" s="15"/>
      <c r="C114" s="15"/>
      <c r="D114" s="15"/>
      <c r="E114" s="15"/>
      <c r="F114" s="19"/>
      <c r="G114" s="16"/>
      <c r="H114" s="15"/>
    </row>
    <row r="115" customFormat="false" ht="15" hidden="false" customHeight="false" outlineLevel="0" collapsed="false">
      <c r="A115" s="15"/>
      <c r="B115" s="15"/>
      <c r="C115" s="15"/>
      <c r="D115" s="15"/>
      <c r="E115" s="15"/>
      <c r="F115" s="19"/>
      <c r="G115" s="16"/>
      <c r="H115" s="15"/>
    </row>
    <row r="116" customFormat="false" ht="15" hidden="false" customHeight="false" outlineLevel="0" collapsed="false">
      <c r="A116" s="15"/>
      <c r="B116" s="15"/>
      <c r="C116" s="15"/>
      <c r="D116" s="15"/>
      <c r="E116" s="15"/>
      <c r="F116" s="19"/>
      <c r="G116" s="16"/>
      <c r="H116" s="15"/>
    </row>
    <row r="117" customFormat="false" ht="15" hidden="false" customHeight="false" outlineLevel="0" collapsed="false">
      <c r="A117" s="15"/>
      <c r="B117" s="15"/>
      <c r="C117" s="15"/>
      <c r="D117" s="15"/>
      <c r="E117" s="15"/>
      <c r="F117" s="19"/>
      <c r="G117" s="16"/>
      <c r="H117" s="15"/>
    </row>
    <row r="118" customFormat="false" ht="15" hidden="false" customHeight="false" outlineLevel="0" collapsed="false">
      <c r="A118" s="15"/>
      <c r="B118" s="15"/>
      <c r="C118" s="15"/>
      <c r="D118" s="15"/>
      <c r="E118" s="15"/>
      <c r="F118" s="19"/>
      <c r="G118" s="16"/>
      <c r="H118" s="15"/>
    </row>
    <row r="119" customFormat="false" ht="15" hidden="false" customHeight="false" outlineLevel="0" collapsed="false">
      <c r="A119" s="15"/>
      <c r="B119" s="15"/>
      <c r="C119" s="15"/>
      <c r="D119" s="15"/>
      <c r="E119" s="15"/>
      <c r="F119" s="19"/>
      <c r="G119" s="16"/>
      <c r="H119" s="15"/>
    </row>
    <row r="120" customFormat="false" ht="15" hidden="false" customHeight="false" outlineLevel="0" collapsed="false">
      <c r="A120" s="15"/>
      <c r="B120" s="15"/>
      <c r="C120" s="15"/>
      <c r="D120" s="15"/>
      <c r="E120" s="15"/>
      <c r="F120" s="19"/>
      <c r="G120" s="16"/>
      <c r="H120" s="15"/>
    </row>
    <row r="121" customFormat="false" ht="15" hidden="false" customHeight="false" outlineLevel="0" collapsed="false">
      <c r="A121" s="15"/>
      <c r="B121" s="15"/>
      <c r="C121" s="15"/>
      <c r="D121" s="15"/>
      <c r="E121" s="15"/>
      <c r="F121" s="19"/>
      <c r="G121" s="16"/>
      <c r="H121" s="15"/>
    </row>
    <row r="122" customFormat="false" ht="15" hidden="false" customHeight="false" outlineLevel="0" collapsed="false">
      <c r="A122" s="15"/>
      <c r="B122" s="15"/>
      <c r="C122" s="15"/>
      <c r="D122" s="15"/>
      <c r="E122" s="15"/>
      <c r="F122" s="19"/>
      <c r="G122" s="16"/>
      <c r="H122" s="15"/>
    </row>
    <row r="123" customFormat="false" ht="15" hidden="false" customHeight="false" outlineLevel="0" collapsed="false">
      <c r="A123" s="15"/>
      <c r="B123" s="15"/>
      <c r="C123" s="15"/>
      <c r="D123" s="15"/>
      <c r="E123" s="15"/>
      <c r="F123" s="19"/>
      <c r="G123" s="16"/>
      <c r="H123" s="15"/>
    </row>
    <row r="124" customFormat="false" ht="15" hidden="false" customHeight="false" outlineLevel="0" collapsed="false">
      <c r="A124" s="15"/>
      <c r="B124" s="15"/>
      <c r="C124" s="15"/>
      <c r="D124" s="15"/>
      <c r="E124" s="15"/>
      <c r="F124" s="19"/>
      <c r="G124" s="16"/>
      <c r="H124" s="15"/>
    </row>
    <row r="125" customFormat="false" ht="15" hidden="false" customHeight="false" outlineLevel="0" collapsed="false">
      <c r="A125" s="15"/>
      <c r="B125" s="15"/>
      <c r="C125" s="15"/>
      <c r="D125" s="15"/>
      <c r="E125" s="15"/>
      <c r="F125" s="19"/>
      <c r="G125" s="16"/>
      <c r="H125" s="15"/>
    </row>
    <row r="126" customFormat="false" ht="15" hidden="false" customHeight="false" outlineLevel="0" collapsed="false">
      <c r="A126" s="15"/>
      <c r="B126" s="15"/>
      <c r="C126" s="15"/>
      <c r="D126" s="15"/>
      <c r="E126" s="15"/>
      <c r="F126" s="19"/>
      <c r="G126" s="16"/>
      <c r="H126" s="15"/>
    </row>
    <row r="127" customFormat="false" ht="15" hidden="false" customHeight="false" outlineLevel="0" collapsed="false">
      <c r="A127" s="15"/>
      <c r="B127" s="15"/>
      <c r="C127" s="15"/>
      <c r="D127" s="15"/>
      <c r="E127" s="15"/>
      <c r="F127" s="19"/>
      <c r="G127" s="16"/>
      <c r="H127" s="15"/>
    </row>
    <row r="128" customFormat="false" ht="15" hidden="false" customHeight="false" outlineLevel="0" collapsed="false">
      <c r="A128" s="15"/>
      <c r="B128" s="15"/>
      <c r="C128" s="15"/>
      <c r="D128" s="15"/>
      <c r="E128" s="15"/>
      <c r="F128" s="19"/>
      <c r="G128" s="16"/>
      <c r="H128" s="15"/>
    </row>
    <row r="129" customFormat="false" ht="15" hidden="false" customHeight="false" outlineLevel="0" collapsed="false">
      <c r="A129" s="15"/>
      <c r="B129" s="15"/>
      <c r="C129" s="15"/>
      <c r="D129" s="15"/>
      <c r="E129" s="15"/>
      <c r="F129" s="19"/>
      <c r="G129" s="16"/>
      <c r="H129" s="15"/>
    </row>
    <row r="130" customFormat="false" ht="15" hidden="false" customHeight="false" outlineLevel="0" collapsed="false">
      <c r="A130" s="15"/>
      <c r="B130" s="15"/>
      <c r="C130" s="15"/>
      <c r="D130" s="15"/>
      <c r="E130" s="15"/>
      <c r="F130" s="19"/>
      <c r="G130" s="16"/>
      <c r="H130" s="15"/>
    </row>
    <row r="131" customFormat="false" ht="15" hidden="false" customHeight="false" outlineLevel="0" collapsed="false">
      <c r="A131" s="15"/>
      <c r="B131" s="15"/>
      <c r="C131" s="15"/>
      <c r="D131" s="15"/>
      <c r="E131" s="15"/>
      <c r="F131" s="19"/>
      <c r="G131" s="16"/>
      <c r="H131" s="15"/>
    </row>
    <row r="132" customFormat="false" ht="15" hidden="false" customHeight="false" outlineLevel="0" collapsed="false">
      <c r="A132" s="15"/>
      <c r="B132" s="15"/>
      <c r="C132" s="15"/>
      <c r="D132" s="15"/>
      <c r="E132" s="15"/>
      <c r="F132" s="19"/>
      <c r="G132" s="16"/>
      <c r="H132" s="15"/>
    </row>
    <row r="133" customFormat="false" ht="15" hidden="false" customHeight="false" outlineLevel="0" collapsed="false">
      <c r="A133" s="15"/>
      <c r="B133" s="15"/>
      <c r="C133" s="15"/>
      <c r="D133" s="15"/>
      <c r="E133" s="15"/>
      <c r="F133" s="19"/>
      <c r="G133" s="16"/>
      <c r="H133" s="15"/>
    </row>
    <row r="134" customFormat="false" ht="15" hidden="false" customHeight="false" outlineLevel="0" collapsed="false">
      <c r="A134" s="15"/>
      <c r="B134" s="15"/>
      <c r="C134" s="15"/>
      <c r="D134" s="15"/>
      <c r="E134" s="15"/>
      <c r="F134" s="19"/>
      <c r="G134" s="16"/>
      <c r="H134" s="15"/>
    </row>
    <row r="135" customFormat="false" ht="15" hidden="false" customHeight="false" outlineLevel="0" collapsed="false">
      <c r="A135" s="15"/>
      <c r="B135" s="15"/>
      <c r="C135" s="15"/>
      <c r="D135" s="15"/>
      <c r="E135" s="15"/>
      <c r="F135" s="19"/>
      <c r="G135" s="16"/>
      <c r="H135" s="15"/>
    </row>
    <row r="136" customFormat="false" ht="15" hidden="false" customHeight="false" outlineLevel="0" collapsed="false">
      <c r="A136" s="15"/>
      <c r="B136" s="15"/>
      <c r="C136" s="15"/>
      <c r="D136" s="15"/>
      <c r="E136" s="15"/>
      <c r="F136" s="19"/>
      <c r="G136" s="16"/>
      <c r="H136" s="15"/>
    </row>
    <row r="137" customFormat="false" ht="15" hidden="false" customHeight="false" outlineLevel="0" collapsed="false">
      <c r="A137" s="15"/>
      <c r="B137" s="15"/>
      <c r="C137" s="15"/>
      <c r="D137" s="15"/>
      <c r="E137" s="15"/>
      <c r="F137" s="19"/>
      <c r="G137" s="16"/>
      <c r="H137" s="15"/>
    </row>
    <row r="138" customFormat="false" ht="15" hidden="false" customHeight="false" outlineLevel="0" collapsed="false">
      <c r="A138" s="15"/>
      <c r="B138" s="15"/>
      <c r="C138" s="15"/>
      <c r="D138" s="15"/>
      <c r="E138" s="15"/>
      <c r="F138" s="19"/>
      <c r="G138" s="16"/>
      <c r="H138" s="15"/>
    </row>
    <row r="139" customFormat="false" ht="15" hidden="false" customHeight="false" outlineLevel="0" collapsed="false">
      <c r="A139" s="15"/>
      <c r="B139" s="15"/>
      <c r="C139" s="15"/>
      <c r="D139" s="15"/>
      <c r="E139" s="15"/>
      <c r="F139" s="19"/>
      <c r="G139" s="16"/>
      <c r="H139" s="15"/>
    </row>
    <row r="140" customFormat="false" ht="15" hidden="false" customHeight="false" outlineLevel="0" collapsed="false">
      <c r="A140" s="15"/>
      <c r="B140" s="15"/>
      <c r="C140" s="15"/>
      <c r="D140" s="15"/>
      <c r="E140" s="15"/>
      <c r="F140" s="19"/>
      <c r="G140" s="16"/>
      <c r="H140" s="15"/>
    </row>
    <row r="141" customFormat="false" ht="15" hidden="false" customHeight="false" outlineLevel="0" collapsed="false">
      <c r="A141" s="15"/>
      <c r="B141" s="15"/>
      <c r="C141" s="15"/>
      <c r="D141" s="15"/>
      <c r="E141" s="15"/>
      <c r="F141" s="19"/>
      <c r="G141" s="16"/>
      <c r="H141" s="15"/>
    </row>
    <row r="142" customFormat="false" ht="15" hidden="false" customHeight="false" outlineLevel="0" collapsed="false">
      <c r="A142" s="15"/>
      <c r="B142" s="15"/>
      <c r="C142" s="15"/>
      <c r="D142" s="15"/>
      <c r="E142" s="15"/>
      <c r="F142" s="19"/>
      <c r="G142" s="16"/>
      <c r="H142" s="15"/>
    </row>
    <row r="143" customFormat="false" ht="15" hidden="false" customHeight="false" outlineLevel="0" collapsed="false">
      <c r="A143" s="15"/>
      <c r="B143" s="15"/>
      <c r="C143" s="15"/>
      <c r="D143" s="15"/>
      <c r="E143" s="15"/>
      <c r="F143" s="19"/>
      <c r="G143" s="16"/>
      <c r="H143" s="15"/>
    </row>
    <row r="144" customFormat="false" ht="15" hidden="false" customHeight="false" outlineLevel="0" collapsed="false">
      <c r="A144" s="15"/>
      <c r="B144" s="15"/>
      <c r="C144" s="15"/>
      <c r="D144" s="15"/>
      <c r="E144" s="15"/>
      <c r="F144" s="19"/>
      <c r="G144" s="16"/>
      <c r="H144" s="15"/>
    </row>
    <row r="145" customFormat="false" ht="15" hidden="false" customHeight="false" outlineLevel="0" collapsed="false">
      <c r="A145" s="15"/>
      <c r="B145" s="15"/>
      <c r="C145" s="15"/>
      <c r="D145" s="15"/>
      <c r="E145" s="15"/>
      <c r="F145" s="19"/>
      <c r="G145" s="16"/>
      <c r="H145" s="15"/>
    </row>
    <row r="146" customFormat="false" ht="15" hidden="false" customHeight="false" outlineLevel="0" collapsed="false">
      <c r="A146" s="15"/>
      <c r="B146" s="15"/>
      <c r="C146" s="15"/>
      <c r="D146" s="15"/>
      <c r="E146" s="15"/>
      <c r="F146" s="19"/>
      <c r="G146" s="16"/>
      <c r="H146" s="15"/>
    </row>
    <row r="147" customFormat="false" ht="15" hidden="false" customHeight="false" outlineLevel="0" collapsed="false">
      <c r="A147" s="15"/>
      <c r="B147" s="15"/>
      <c r="C147" s="15"/>
      <c r="D147" s="15"/>
      <c r="E147" s="15"/>
      <c r="F147" s="19"/>
      <c r="G147" s="16"/>
      <c r="H147" s="15"/>
    </row>
    <row r="148" customFormat="false" ht="15" hidden="false" customHeight="false" outlineLevel="0" collapsed="false">
      <c r="A148" s="15"/>
      <c r="B148" s="15"/>
      <c r="C148" s="15"/>
      <c r="D148" s="15"/>
      <c r="E148" s="15"/>
      <c r="F148" s="19"/>
      <c r="G148" s="16"/>
      <c r="H148" s="15"/>
    </row>
    <row r="149" customFormat="false" ht="15" hidden="false" customHeight="false" outlineLevel="0" collapsed="false">
      <c r="A149" s="15"/>
      <c r="B149" s="15"/>
      <c r="C149" s="15"/>
      <c r="D149" s="15"/>
      <c r="E149" s="15"/>
      <c r="F149" s="19"/>
      <c r="G149" s="16"/>
      <c r="H149" s="15"/>
    </row>
    <row r="150" customFormat="false" ht="15" hidden="false" customHeight="false" outlineLevel="0" collapsed="false">
      <c r="A150" s="15"/>
      <c r="B150" s="15"/>
      <c r="C150" s="15"/>
      <c r="D150" s="15"/>
      <c r="E150" s="15"/>
      <c r="F150" s="19"/>
      <c r="G150" s="16"/>
      <c r="H150" s="15"/>
    </row>
    <row r="151" customFormat="false" ht="15" hidden="false" customHeight="false" outlineLevel="0" collapsed="false">
      <c r="A151" s="15"/>
      <c r="B151" s="15"/>
      <c r="C151" s="15"/>
      <c r="D151" s="15"/>
      <c r="E151" s="15"/>
      <c r="F151" s="19"/>
      <c r="G151" s="16"/>
      <c r="H151" s="15"/>
    </row>
    <row r="152" customFormat="false" ht="15" hidden="false" customHeight="false" outlineLevel="0" collapsed="false">
      <c r="A152" s="15"/>
      <c r="B152" s="15"/>
      <c r="C152" s="15"/>
      <c r="D152" s="15"/>
      <c r="E152" s="15"/>
      <c r="F152" s="19"/>
      <c r="G152" s="16"/>
      <c r="H152" s="15"/>
    </row>
    <row r="153" customFormat="false" ht="15" hidden="false" customHeight="false" outlineLevel="0" collapsed="false">
      <c r="A153" s="15"/>
      <c r="B153" s="15"/>
      <c r="C153" s="15"/>
      <c r="D153" s="15"/>
      <c r="E153" s="15"/>
      <c r="F153" s="19"/>
      <c r="G153" s="16"/>
      <c r="H153" s="15"/>
    </row>
    <row r="154" customFormat="false" ht="15" hidden="false" customHeight="false" outlineLevel="0" collapsed="false">
      <c r="A154" s="15"/>
      <c r="B154" s="15"/>
      <c r="C154" s="15"/>
      <c r="D154" s="15"/>
      <c r="E154" s="15"/>
      <c r="F154" s="19"/>
      <c r="G154" s="16"/>
      <c r="H154" s="15"/>
    </row>
    <row r="155" customFormat="false" ht="15" hidden="false" customHeight="false" outlineLevel="0" collapsed="false">
      <c r="A155" s="15"/>
      <c r="B155" s="15"/>
      <c r="C155" s="15"/>
      <c r="D155" s="15"/>
      <c r="E155" s="15"/>
      <c r="F155" s="19"/>
      <c r="G155" s="16"/>
      <c r="H155" s="15"/>
    </row>
    <row r="156" customFormat="false" ht="15" hidden="false" customHeight="false" outlineLevel="0" collapsed="false">
      <c r="A156" s="15"/>
      <c r="B156" s="15"/>
      <c r="C156" s="15"/>
      <c r="D156" s="15"/>
      <c r="E156" s="15"/>
      <c r="F156" s="19"/>
      <c r="G156" s="16"/>
      <c r="H156" s="15"/>
    </row>
    <row r="157" customFormat="false" ht="15" hidden="false" customHeight="false" outlineLevel="0" collapsed="false">
      <c r="A157" s="15"/>
      <c r="B157" s="15"/>
      <c r="C157" s="15"/>
      <c r="D157" s="15"/>
      <c r="E157" s="15"/>
      <c r="F157" s="19"/>
      <c r="G157" s="16"/>
      <c r="H157" s="15"/>
    </row>
    <row r="158" customFormat="false" ht="15" hidden="false" customHeight="false" outlineLevel="0" collapsed="false">
      <c r="A158" s="15"/>
      <c r="B158" s="15"/>
      <c r="C158" s="15"/>
      <c r="D158" s="15"/>
      <c r="E158" s="15"/>
      <c r="F158" s="19"/>
      <c r="G158" s="16"/>
      <c r="H158" s="15"/>
    </row>
    <row r="159" customFormat="false" ht="15" hidden="false" customHeight="false" outlineLevel="0" collapsed="false">
      <c r="A159" s="15"/>
      <c r="B159" s="15"/>
      <c r="C159" s="15"/>
      <c r="D159" s="15"/>
      <c r="E159" s="15"/>
      <c r="F159" s="19"/>
      <c r="G159" s="16"/>
      <c r="H159" s="15"/>
    </row>
    <row r="160" customFormat="false" ht="15" hidden="false" customHeight="false" outlineLevel="0" collapsed="false">
      <c r="A160" s="15"/>
      <c r="B160" s="15"/>
      <c r="C160" s="15"/>
      <c r="D160" s="15"/>
      <c r="E160" s="15"/>
      <c r="F160" s="19"/>
      <c r="G160" s="16"/>
      <c r="H160" s="15"/>
    </row>
    <row r="161" customFormat="false" ht="15" hidden="false" customHeight="false" outlineLevel="0" collapsed="false">
      <c r="A161" s="15"/>
      <c r="B161" s="15"/>
      <c r="C161" s="15"/>
      <c r="D161" s="15"/>
      <c r="E161" s="15"/>
      <c r="F161" s="19"/>
      <c r="G161" s="16"/>
      <c r="H161" s="15"/>
    </row>
    <row r="162" customFormat="false" ht="15" hidden="false" customHeight="false" outlineLevel="0" collapsed="false">
      <c r="A162" s="15"/>
      <c r="B162" s="15"/>
      <c r="C162" s="15"/>
      <c r="D162" s="15"/>
      <c r="E162" s="15"/>
      <c r="F162" s="19"/>
      <c r="G162" s="16"/>
      <c r="H162" s="15"/>
    </row>
    <row r="163" customFormat="false" ht="15" hidden="false" customHeight="false" outlineLevel="0" collapsed="false">
      <c r="A163" s="15"/>
      <c r="B163" s="15"/>
      <c r="C163" s="15"/>
      <c r="D163" s="15"/>
      <c r="E163" s="15"/>
      <c r="F163" s="19"/>
      <c r="G163" s="16"/>
      <c r="H163" s="15"/>
    </row>
    <row r="164" customFormat="false" ht="15" hidden="false" customHeight="false" outlineLevel="0" collapsed="false">
      <c r="A164" s="15"/>
      <c r="B164" s="15"/>
      <c r="C164" s="15"/>
      <c r="D164" s="15"/>
      <c r="E164" s="15"/>
      <c r="F164" s="19"/>
      <c r="G164" s="16"/>
      <c r="H164" s="15"/>
    </row>
    <row r="165" customFormat="false" ht="15" hidden="false" customHeight="false" outlineLevel="0" collapsed="false">
      <c r="A165" s="15"/>
      <c r="B165" s="15"/>
      <c r="C165" s="15"/>
      <c r="D165" s="15"/>
      <c r="E165" s="15"/>
      <c r="F165" s="19"/>
      <c r="G165" s="16"/>
      <c r="H165" s="15"/>
    </row>
    <row r="166" customFormat="false" ht="15" hidden="false" customHeight="false" outlineLevel="0" collapsed="false">
      <c r="A166" s="15"/>
      <c r="B166" s="15"/>
      <c r="C166" s="15"/>
      <c r="D166" s="15"/>
      <c r="E166" s="15"/>
      <c r="F166" s="19"/>
      <c r="G166" s="16"/>
      <c r="H166" s="15"/>
    </row>
    <row r="167" customFormat="false" ht="15" hidden="false" customHeight="false" outlineLevel="0" collapsed="false">
      <c r="A167" s="15"/>
      <c r="B167" s="15"/>
      <c r="C167" s="15"/>
      <c r="D167" s="15"/>
      <c r="E167" s="15"/>
      <c r="F167" s="19"/>
      <c r="G167" s="16"/>
      <c r="H167" s="15"/>
    </row>
    <row r="168" customFormat="false" ht="15" hidden="false" customHeight="false" outlineLevel="0" collapsed="false">
      <c r="A168" s="15"/>
      <c r="B168" s="15"/>
      <c r="C168" s="15"/>
      <c r="D168" s="15"/>
      <c r="E168" s="15"/>
      <c r="F168" s="19"/>
      <c r="G168" s="16"/>
      <c r="H168" s="15"/>
    </row>
    <row r="169" customFormat="false" ht="15" hidden="false" customHeight="false" outlineLevel="0" collapsed="false">
      <c r="A169" s="15"/>
      <c r="B169" s="15"/>
      <c r="C169" s="15"/>
      <c r="D169" s="15"/>
      <c r="E169" s="15"/>
      <c r="F169" s="19"/>
      <c r="G169" s="16"/>
      <c r="H169" s="15"/>
    </row>
    <row r="170" customFormat="false" ht="15" hidden="false" customHeight="false" outlineLevel="0" collapsed="false">
      <c r="A170" s="15"/>
      <c r="B170" s="15"/>
      <c r="C170" s="15"/>
      <c r="D170" s="15"/>
      <c r="E170" s="15"/>
      <c r="F170" s="19"/>
      <c r="G170" s="16"/>
      <c r="H170" s="15"/>
    </row>
    <row r="171" customFormat="false" ht="15" hidden="false" customHeight="false" outlineLevel="0" collapsed="false">
      <c r="A171" s="15"/>
      <c r="B171" s="15"/>
      <c r="C171" s="15"/>
      <c r="D171" s="15"/>
      <c r="E171" s="15"/>
      <c r="F171" s="19"/>
      <c r="G171" s="16"/>
      <c r="H171" s="15"/>
    </row>
    <row r="172" customFormat="false" ht="15" hidden="false" customHeight="false" outlineLevel="0" collapsed="false">
      <c r="A172" s="15"/>
      <c r="B172" s="15"/>
      <c r="C172" s="15"/>
      <c r="D172" s="15"/>
      <c r="E172" s="15"/>
      <c r="F172" s="19"/>
      <c r="G172" s="16"/>
      <c r="H172" s="15"/>
    </row>
    <row r="173" customFormat="false" ht="15" hidden="false" customHeight="false" outlineLevel="0" collapsed="false">
      <c r="A173" s="15"/>
      <c r="B173" s="15"/>
      <c r="C173" s="15"/>
      <c r="D173" s="15"/>
      <c r="E173" s="15"/>
      <c r="F173" s="19"/>
      <c r="G173" s="16"/>
      <c r="H173" s="15"/>
    </row>
    <row r="174" customFormat="false" ht="15" hidden="false" customHeight="false" outlineLevel="0" collapsed="false">
      <c r="A174" s="15"/>
      <c r="B174" s="15"/>
      <c r="C174" s="15"/>
      <c r="D174" s="15"/>
      <c r="E174" s="15"/>
      <c r="F174" s="19"/>
      <c r="G174" s="16"/>
      <c r="H174" s="15"/>
    </row>
    <row r="175" customFormat="false" ht="15" hidden="false" customHeight="false" outlineLevel="0" collapsed="false">
      <c r="A175" s="15"/>
      <c r="B175" s="15"/>
      <c r="C175" s="15"/>
      <c r="D175" s="15"/>
      <c r="E175" s="15"/>
      <c r="F175" s="19"/>
      <c r="G175" s="16"/>
      <c r="H175" s="15"/>
    </row>
    <row r="176" customFormat="false" ht="15" hidden="false" customHeight="false" outlineLevel="0" collapsed="false">
      <c r="A176" s="15"/>
      <c r="B176" s="15"/>
      <c r="C176" s="15"/>
      <c r="D176" s="15"/>
      <c r="E176" s="15"/>
      <c r="F176" s="19"/>
      <c r="G176" s="16"/>
      <c r="H176" s="15"/>
    </row>
    <row r="177" customFormat="false" ht="15" hidden="false" customHeight="false" outlineLevel="0" collapsed="false">
      <c r="A177" s="15"/>
      <c r="B177" s="15"/>
      <c r="C177" s="15"/>
      <c r="D177" s="15"/>
      <c r="E177" s="15"/>
      <c r="F177" s="19"/>
      <c r="G177" s="16"/>
      <c r="H177" s="15"/>
    </row>
    <row r="178" customFormat="false" ht="15" hidden="false" customHeight="false" outlineLevel="0" collapsed="false">
      <c r="A178" s="15"/>
      <c r="B178" s="15"/>
      <c r="C178" s="15"/>
      <c r="D178" s="15"/>
      <c r="E178" s="15"/>
      <c r="F178" s="19"/>
      <c r="G178" s="16"/>
      <c r="H178" s="15"/>
    </row>
    <row r="179" customFormat="false" ht="15" hidden="false" customHeight="false" outlineLevel="0" collapsed="false">
      <c r="A179" s="15"/>
      <c r="B179" s="15"/>
      <c r="C179" s="15"/>
      <c r="D179" s="15"/>
      <c r="E179" s="15"/>
      <c r="F179" s="19"/>
      <c r="G179" s="16"/>
      <c r="H179" s="15"/>
    </row>
    <row r="180" customFormat="false" ht="15" hidden="false" customHeight="false" outlineLevel="0" collapsed="false">
      <c r="A180" s="15"/>
      <c r="B180" s="15"/>
      <c r="C180" s="15"/>
      <c r="D180" s="15"/>
      <c r="E180" s="15"/>
      <c r="F180" s="19"/>
      <c r="G180" s="16"/>
      <c r="H180" s="15"/>
    </row>
    <row r="181" customFormat="false" ht="15" hidden="false" customHeight="false" outlineLevel="0" collapsed="false">
      <c r="A181" s="15"/>
      <c r="B181" s="15"/>
      <c r="C181" s="15"/>
      <c r="D181" s="15"/>
      <c r="E181" s="15"/>
      <c r="F181" s="19"/>
      <c r="G181" s="16"/>
      <c r="H181" s="15"/>
    </row>
    <row r="182" customFormat="false" ht="15" hidden="false" customHeight="false" outlineLevel="0" collapsed="false">
      <c r="A182" s="15"/>
      <c r="B182" s="15"/>
      <c r="C182" s="15"/>
      <c r="D182" s="15"/>
      <c r="E182" s="15"/>
      <c r="F182" s="19"/>
      <c r="G182" s="16"/>
      <c r="H182" s="15"/>
    </row>
    <row r="183" customFormat="false" ht="15" hidden="false" customHeight="false" outlineLevel="0" collapsed="false">
      <c r="A183" s="15"/>
      <c r="B183" s="15"/>
      <c r="C183" s="15"/>
      <c r="D183" s="15"/>
      <c r="E183" s="15"/>
      <c r="F183" s="19"/>
      <c r="G183" s="16"/>
      <c r="H183" s="15"/>
    </row>
    <row r="184" customFormat="false" ht="15" hidden="false" customHeight="false" outlineLevel="0" collapsed="false">
      <c r="A184" s="15"/>
      <c r="B184" s="15"/>
      <c r="C184" s="15"/>
      <c r="D184" s="15"/>
      <c r="E184" s="15"/>
      <c r="F184" s="19"/>
      <c r="G184" s="16"/>
      <c r="H184" s="15"/>
    </row>
    <row r="185" customFormat="false" ht="15" hidden="false" customHeight="false" outlineLevel="0" collapsed="false">
      <c r="A185" s="15"/>
      <c r="B185" s="15"/>
      <c r="C185" s="15"/>
      <c r="D185" s="15"/>
      <c r="E185" s="15"/>
      <c r="F185" s="19"/>
      <c r="G185" s="16"/>
      <c r="H185" s="15"/>
    </row>
    <row r="186" customFormat="false" ht="15" hidden="false" customHeight="false" outlineLevel="0" collapsed="false">
      <c r="A186" s="15"/>
      <c r="B186" s="15"/>
      <c r="C186" s="15"/>
      <c r="D186" s="15"/>
      <c r="E186" s="15"/>
      <c r="F186" s="19"/>
      <c r="G186" s="16"/>
      <c r="H186" s="15"/>
    </row>
    <row r="187" customFormat="false" ht="15" hidden="false" customHeight="false" outlineLevel="0" collapsed="false">
      <c r="A187" s="15"/>
      <c r="B187" s="15"/>
      <c r="C187" s="15"/>
      <c r="D187" s="15"/>
      <c r="E187" s="15"/>
      <c r="F187" s="19"/>
      <c r="G187" s="16"/>
      <c r="H187" s="15"/>
    </row>
    <row r="188" customFormat="false" ht="15" hidden="false" customHeight="false" outlineLevel="0" collapsed="false">
      <c r="A188" s="15"/>
      <c r="B188" s="15"/>
      <c r="C188" s="15"/>
      <c r="D188" s="15"/>
      <c r="E188" s="15"/>
      <c r="F188" s="19"/>
      <c r="G188" s="16"/>
      <c r="H188" s="15"/>
    </row>
    <row r="189" customFormat="false" ht="15" hidden="false" customHeight="false" outlineLevel="0" collapsed="false">
      <c r="A189" s="15"/>
      <c r="B189" s="15"/>
      <c r="C189" s="15"/>
      <c r="D189" s="15"/>
      <c r="E189" s="15"/>
      <c r="F189" s="19"/>
      <c r="G189" s="16"/>
      <c r="H189" s="15"/>
    </row>
    <row r="190" customFormat="false" ht="15" hidden="false" customHeight="false" outlineLevel="0" collapsed="false">
      <c r="A190" s="15"/>
      <c r="B190" s="15"/>
      <c r="C190" s="15"/>
      <c r="D190" s="15"/>
      <c r="E190" s="15"/>
      <c r="F190" s="19"/>
      <c r="G190" s="16"/>
      <c r="H190" s="15"/>
    </row>
    <row r="191" customFormat="false" ht="15" hidden="false" customHeight="false" outlineLevel="0" collapsed="false">
      <c r="A191" s="15"/>
      <c r="B191" s="15"/>
      <c r="C191" s="15"/>
      <c r="D191" s="15"/>
      <c r="E191" s="15"/>
      <c r="F191" s="19"/>
      <c r="G191" s="16"/>
      <c r="H191" s="15"/>
    </row>
    <row r="192" customFormat="false" ht="15" hidden="false" customHeight="false" outlineLevel="0" collapsed="false">
      <c r="A192" s="15"/>
      <c r="B192" s="15"/>
      <c r="C192" s="15"/>
      <c r="D192" s="15"/>
      <c r="E192" s="15"/>
      <c r="F192" s="19"/>
      <c r="G192" s="16"/>
      <c r="H192" s="15"/>
    </row>
    <row r="193" customFormat="false" ht="15" hidden="false" customHeight="false" outlineLevel="0" collapsed="false">
      <c r="A193" s="15"/>
      <c r="B193" s="15"/>
      <c r="C193" s="15"/>
      <c r="D193" s="15"/>
      <c r="E193" s="15"/>
      <c r="F193" s="19"/>
      <c r="G193" s="16"/>
      <c r="H193" s="15"/>
    </row>
    <row r="194" customFormat="false" ht="15" hidden="false" customHeight="false" outlineLevel="0" collapsed="false">
      <c r="A194" s="15"/>
      <c r="B194" s="15"/>
      <c r="C194" s="15"/>
      <c r="D194" s="15"/>
      <c r="E194" s="15"/>
      <c r="F194" s="19"/>
      <c r="G194" s="16"/>
      <c r="H194" s="15"/>
    </row>
    <row r="195" customFormat="false" ht="15" hidden="false" customHeight="false" outlineLevel="0" collapsed="false">
      <c r="A195" s="15"/>
      <c r="B195" s="15"/>
      <c r="C195" s="15"/>
      <c r="D195" s="15"/>
      <c r="E195" s="15"/>
      <c r="F195" s="19"/>
      <c r="G195" s="16"/>
      <c r="H195" s="15"/>
    </row>
    <row r="196" customFormat="false" ht="15" hidden="false" customHeight="false" outlineLevel="0" collapsed="false">
      <c r="A196" s="15"/>
      <c r="B196" s="15"/>
      <c r="C196" s="15"/>
      <c r="D196" s="15"/>
      <c r="E196" s="15"/>
      <c r="F196" s="19"/>
      <c r="G196" s="16"/>
      <c r="H196" s="15"/>
    </row>
    <row r="197" customFormat="false" ht="15" hidden="false" customHeight="false" outlineLevel="0" collapsed="false">
      <c r="A197" s="15"/>
      <c r="B197" s="15"/>
      <c r="C197" s="15"/>
      <c r="D197" s="15"/>
      <c r="E197" s="15"/>
      <c r="F197" s="19"/>
      <c r="G197" s="16"/>
      <c r="H197" s="15"/>
    </row>
    <row r="198" customFormat="false" ht="15" hidden="false" customHeight="false" outlineLevel="0" collapsed="false">
      <c r="A198" s="15"/>
      <c r="B198" s="15"/>
      <c r="C198" s="15"/>
      <c r="D198" s="15"/>
      <c r="E198" s="15"/>
      <c r="F198" s="19"/>
      <c r="G198" s="16"/>
      <c r="H198" s="15"/>
    </row>
    <row r="199" customFormat="false" ht="15" hidden="false" customHeight="false" outlineLevel="0" collapsed="false">
      <c r="A199" s="15"/>
      <c r="B199" s="15"/>
      <c r="C199" s="15"/>
      <c r="D199" s="15"/>
      <c r="E199" s="15"/>
      <c r="F199" s="19"/>
      <c r="G199" s="16"/>
      <c r="H199" s="15"/>
    </row>
    <row r="200" customFormat="false" ht="15" hidden="false" customHeight="false" outlineLevel="0" collapsed="false">
      <c r="A200" s="15"/>
      <c r="B200" s="15"/>
      <c r="C200" s="15"/>
      <c r="D200" s="15"/>
      <c r="E200" s="15"/>
      <c r="F200" s="19"/>
      <c r="G200" s="16"/>
      <c r="H200" s="15"/>
    </row>
    <row r="201" customFormat="false" ht="15" hidden="false" customHeight="false" outlineLevel="0" collapsed="false">
      <c r="A201" s="15"/>
      <c r="B201" s="15"/>
      <c r="C201" s="15"/>
      <c r="D201" s="15"/>
      <c r="E201" s="15"/>
      <c r="F201" s="19"/>
      <c r="G201" s="16"/>
      <c r="H201" s="15"/>
    </row>
    <row r="202" customFormat="false" ht="15" hidden="false" customHeight="false" outlineLevel="0" collapsed="false">
      <c r="A202" s="15"/>
      <c r="B202" s="15"/>
      <c r="C202" s="15"/>
      <c r="D202" s="15"/>
      <c r="E202" s="15"/>
      <c r="F202" s="19"/>
      <c r="G202" s="16"/>
      <c r="H202" s="15"/>
    </row>
    <row r="203" customFormat="false" ht="15" hidden="false" customHeight="false" outlineLevel="0" collapsed="false">
      <c r="A203" s="15"/>
      <c r="B203" s="15"/>
      <c r="C203" s="15"/>
      <c r="D203" s="15"/>
      <c r="E203" s="15"/>
      <c r="F203" s="19"/>
      <c r="G203" s="16"/>
      <c r="H203" s="15"/>
    </row>
    <row r="204" customFormat="false" ht="15" hidden="false" customHeight="false" outlineLevel="0" collapsed="false">
      <c r="A204" s="15"/>
      <c r="B204" s="15"/>
      <c r="C204" s="15"/>
      <c r="D204" s="15"/>
      <c r="E204" s="15"/>
      <c r="F204" s="19"/>
      <c r="G204" s="16"/>
      <c r="H204" s="15"/>
    </row>
  </sheetData>
  <dataValidations count="1">
    <dataValidation allowBlank="true" errorStyle="stop" operator="between" showDropDown="false" showErrorMessage="false" showInputMessage="false" sqref="H5:H204" type="list">
      <formula1>"Quoted,In progress,Complete,Invoiced"</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&amp;CJob Costing Sheet  |  Mannin Systems  |  manninsystems.co.uk</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10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0"/>
    <col collapsed="false" customWidth="true" hidden="false" outlineLevel="0" max="3" min="3" style="0" width="13"/>
    <col collapsed="false" customWidth="true" hidden="false" outlineLevel="0" max="4" min="4" style="0" width="28"/>
    <col collapsed="false" customWidth="true" hidden="false" outlineLevel="0" max="5" min="5" style="0" width="18"/>
    <col collapsed="false" customWidth="true" hidden="false" outlineLevel="0" max="6" min="6" style="0" width="11"/>
    <col collapsed="false" customWidth="true" hidden="false" outlineLevel="0" max="7" min="7" style="0" width="12"/>
    <col collapsed="false" customWidth="true" hidden="false" outlineLevel="0" max="8" min="8" style="0" width="14"/>
    <col collapsed="false" customWidth="true" hidden="false" outlineLevel="0" max="9" min="9" style="0" width="16"/>
    <col collapsed="false" customWidth="true" hidden="false" outlineLevel="0" max="10" min="10" style="0" width="22"/>
    <col collapsed="false" customWidth="true" hidden="false" outlineLevel="0" max="11" min="11" style="0" width="13"/>
    <col collapsed="false" customWidth="true" hidden="false" outlineLevel="0" max="12" min="12" style="0" width="20"/>
  </cols>
  <sheetData>
    <row r="1" customFormat="false" ht="19.7" hidden="false" customHeight="false" outlineLevel="0" collapsed="false">
      <c r="A1" s="11" t="s">
        <v>64</v>
      </c>
    </row>
    <row r="2" customFormat="false" ht="15" hidden="false" customHeight="false" outlineLevel="0" collapsed="false">
      <c r="A2" s="12" t="s">
        <v>65</v>
      </c>
    </row>
    <row r="4" customFormat="false" ht="43.5" hidden="false" customHeight="true" outlineLevel="0" collapsed="false">
      <c r="A4" s="13" t="s">
        <v>45</v>
      </c>
      <c r="B4" s="13" t="s">
        <v>40</v>
      </c>
      <c r="C4" s="13" t="s">
        <v>66</v>
      </c>
      <c r="D4" s="13" t="s">
        <v>42</v>
      </c>
      <c r="E4" s="13" t="s">
        <v>67</v>
      </c>
      <c r="F4" s="13" t="s">
        <v>68</v>
      </c>
      <c r="G4" s="13" t="s">
        <v>69</v>
      </c>
      <c r="H4" s="13" t="s">
        <v>70</v>
      </c>
      <c r="I4" s="13" t="s">
        <v>71</v>
      </c>
      <c r="J4" s="13" t="s">
        <v>72</v>
      </c>
      <c r="K4" s="20" t="s">
        <v>73</v>
      </c>
      <c r="L4" s="20" t="s">
        <v>74</v>
      </c>
    </row>
    <row r="5" customFormat="false" ht="15" hidden="false" customHeight="false" outlineLevel="0" collapsed="false">
      <c r="A5" s="19" t="n">
        <v>46266</v>
      </c>
      <c r="B5" s="15" t="s">
        <v>48</v>
      </c>
      <c r="C5" s="15" t="s">
        <v>75</v>
      </c>
      <c r="D5" s="15" t="s">
        <v>76</v>
      </c>
      <c r="E5" s="15"/>
      <c r="F5" s="21" t="n">
        <v>1</v>
      </c>
      <c r="G5" s="16" t="n">
        <v>620</v>
      </c>
      <c r="H5" s="15" t="s">
        <v>77</v>
      </c>
      <c r="I5" s="15" t="s">
        <v>78</v>
      </c>
      <c r="J5" s="15"/>
      <c r="K5" s="22" t="n">
        <f aca="false">IF(OR($B5="",$C5=""),"",IF($C5="Labour",N($F5)*IFERROR(INDEX(Rates!$B$5:$B$19,MATCH($E5,Rates!$A$5:$A$19,0)),0),N($F5)*N($G5)))</f>
        <v>620</v>
      </c>
      <c r="L5" s="23" t="str">
        <f aca="false">IF(OR($B5="",$C5=""),"",IF(ISNA(MATCH($B5,Jobs!$A$5:$A$204,0)),"Job not found",IF(AND($C5="Labour",ISNA(MATCH($E5,Rates!$A$5:$A$19,0))),"Pick a work centre","OK")))</f>
        <v>OK</v>
      </c>
    </row>
    <row r="6" customFormat="false" ht="15" hidden="false" customHeight="false" outlineLevel="0" collapsed="false">
      <c r="A6" s="19" t="n">
        <v>46267</v>
      </c>
      <c r="B6" s="15" t="s">
        <v>48</v>
      </c>
      <c r="C6" s="15" t="s">
        <v>79</v>
      </c>
      <c r="D6" s="15" t="s">
        <v>80</v>
      </c>
      <c r="E6" s="15" t="s">
        <v>30</v>
      </c>
      <c r="F6" s="21" t="n">
        <v>3</v>
      </c>
      <c r="G6" s="16"/>
      <c r="H6" s="15"/>
      <c r="I6" s="15"/>
      <c r="J6" s="15"/>
      <c r="K6" s="22" t="n">
        <f aca="false">IF(OR($B6="",$C6=""),"",IF($C6="Labour",N($F6)*IFERROR(INDEX(Rates!$B$5:$B$19,MATCH($E6,Rates!$A$5:$A$19,0)),0),N($F6)*N($G6)))</f>
        <v>114</v>
      </c>
      <c r="L6" s="23" t="str">
        <f aca="false">IF(OR($B6="",$C6=""),"",IF(ISNA(MATCH($B6,Jobs!$A$5:$A$204,0)),"Job not found",IF(AND($C6="Labour",ISNA(MATCH($E6,Rates!$A$5:$A$19,0))),"Pick a work centre","OK")))</f>
        <v>OK</v>
      </c>
    </row>
    <row r="7" customFormat="false" ht="15" hidden="false" customHeight="false" outlineLevel="0" collapsed="false">
      <c r="A7" s="19" t="n">
        <v>46267</v>
      </c>
      <c r="B7" s="15" t="s">
        <v>48</v>
      </c>
      <c r="C7" s="15" t="s">
        <v>79</v>
      </c>
      <c r="D7" s="15" t="s">
        <v>81</v>
      </c>
      <c r="E7" s="15" t="s">
        <v>32</v>
      </c>
      <c r="F7" s="21" t="n">
        <v>14</v>
      </c>
      <c r="G7" s="16"/>
      <c r="H7" s="15"/>
      <c r="I7" s="15"/>
      <c r="J7" s="15"/>
      <c r="K7" s="22" t="n">
        <f aca="false">IF(OR($B7="",$C7=""),"",IF($C7="Labour",N($F7)*IFERROR(INDEX(Rates!$B$5:$B$19,MATCH($E7,Rates!$A$5:$A$19,0)),0),N($F7)*N($G7)))</f>
        <v>630</v>
      </c>
      <c r="L7" s="23" t="str">
        <f aca="false">IF(OR($B7="",$C7=""),"",IF(ISNA(MATCH($B7,Jobs!$A$5:$A$204,0)),"Job not found",IF(AND($C7="Labour",ISNA(MATCH($E7,Rates!$A$5:$A$19,0))),"Pick a work centre","OK")))</f>
        <v>OK</v>
      </c>
    </row>
    <row r="8" customFormat="false" ht="15" hidden="false" customHeight="false" outlineLevel="0" collapsed="false">
      <c r="A8" s="19" t="n">
        <v>46268</v>
      </c>
      <c r="B8" s="15" t="s">
        <v>48</v>
      </c>
      <c r="C8" s="15" t="s">
        <v>79</v>
      </c>
      <c r="D8" s="15" t="s">
        <v>82</v>
      </c>
      <c r="E8" s="15" t="s">
        <v>34</v>
      </c>
      <c r="F8" s="21" t="n">
        <v>6</v>
      </c>
      <c r="G8" s="16"/>
      <c r="H8" s="15"/>
      <c r="I8" s="15"/>
      <c r="J8" s="15"/>
      <c r="K8" s="22" t="n">
        <f aca="false">IF(OR($B8="",$C8=""),"",IF($C8="Labour",N($F8)*IFERROR(INDEX(Rates!$B$5:$B$19,MATCH($E8,Rates!$A$5:$A$19,0)),0),N($F8)*N($G8)))</f>
        <v>240</v>
      </c>
      <c r="L8" s="23" t="str">
        <f aca="false">IF(OR($B8="",$C8=""),"",IF(ISNA(MATCH($B8,Jobs!$A$5:$A$204,0)),"Job not found",IF(AND($C8="Labour",ISNA(MATCH($E8,Rates!$A$5:$A$19,0))),"Pick a work centre","OK")))</f>
        <v>OK</v>
      </c>
    </row>
    <row r="9" customFormat="false" ht="15" hidden="false" customHeight="false" outlineLevel="0" collapsed="false">
      <c r="A9" s="19" t="n">
        <v>46269</v>
      </c>
      <c r="B9" s="15" t="s">
        <v>48</v>
      </c>
      <c r="C9" s="15" t="s">
        <v>83</v>
      </c>
      <c r="D9" s="15" t="s">
        <v>84</v>
      </c>
      <c r="E9" s="15"/>
      <c r="F9" s="21" t="n">
        <v>1</v>
      </c>
      <c r="G9" s="16" t="n">
        <v>180</v>
      </c>
      <c r="H9" s="15"/>
      <c r="I9" s="15" t="s">
        <v>85</v>
      </c>
      <c r="J9" s="15"/>
      <c r="K9" s="22" t="n">
        <f aca="false">IF(OR($B9="",$C9=""),"",IF($C9="Labour",N($F9)*IFERROR(INDEX(Rates!$B$5:$B$19,MATCH($E9,Rates!$A$5:$A$19,0)),0),N($F9)*N($G9)))</f>
        <v>180</v>
      </c>
      <c r="L9" s="23" t="str">
        <f aca="false">IF(OR($B9="",$C9=""),"",IF(ISNA(MATCH($B9,Jobs!$A$5:$A$204,0)),"Job not found",IF(AND($C9="Labour",ISNA(MATCH($E9,Rates!$A$5:$A$19,0))),"Pick a work centre","OK")))</f>
        <v>OK</v>
      </c>
    </row>
    <row r="10" customFormat="false" ht="15" hidden="false" customHeight="false" outlineLevel="0" collapsed="false">
      <c r="A10" s="19" t="n">
        <v>46268</v>
      </c>
      <c r="B10" s="15" t="s">
        <v>54</v>
      </c>
      <c r="C10" s="15" t="s">
        <v>75</v>
      </c>
      <c r="D10" s="15" t="s">
        <v>86</v>
      </c>
      <c r="E10" s="15"/>
      <c r="F10" s="21" t="n">
        <v>1</v>
      </c>
      <c r="G10" s="16" t="n">
        <v>480</v>
      </c>
      <c r="H10" s="15" t="s">
        <v>87</v>
      </c>
      <c r="I10" s="15" t="s">
        <v>78</v>
      </c>
      <c r="J10" s="15"/>
      <c r="K10" s="22" t="n">
        <f aca="false">IF(OR($B10="",$C10=""),"",IF($C10="Labour",N($F10)*IFERROR(INDEX(Rates!$B$5:$B$19,MATCH($E10,Rates!$A$5:$A$19,0)),0),N($F10)*N($G10)))</f>
        <v>480</v>
      </c>
      <c r="L10" s="23" t="str">
        <f aca="false">IF(OR($B10="",$C10=""),"",IF(ISNA(MATCH($B10,Jobs!$A$5:$A$204,0)),"Job not found",IF(AND($C10="Labour",ISNA(MATCH($E10,Rates!$A$5:$A$19,0))),"Pick a work centre","OK")))</f>
        <v>OK</v>
      </c>
    </row>
    <row r="11" customFormat="false" ht="15" hidden="false" customHeight="false" outlineLevel="0" collapsed="false">
      <c r="A11" s="19" t="n">
        <v>46269</v>
      </c>
      <c r="B11" s="15" t="s">
        <v>54</v>
      </c>
      <c r="C11" s="15" t="s">
        <v>79</v>
      </c>
      <c r="D11" s="15" t="s">
        <v>88</v>
      </c>
      <c r="E11" s="15" t="s">
        <v>30</v>
      </c>
      <c r="F11" s="21" t="n">
        <v>2</v>
      </c>
      <c r="G11" s="16"/>
      <c r="H11" s="15"/>
      <c r="I11" s="15"/>
      <c r="J11" s="15"/>
      <c r="K11" s="22" t="n">
        <f aca="false">IF(OR($B11="",$C11=""),"",IF($C11="Labour",N($F11)*IFERROR(INDEX(Rates!$B$5:$B$19,MATCH($E11,Rates!$A$5:$A$19,0)),0),N($F11)*N($G11)))</f>
        <v>76</v>
      </c>
      <c r="L11" s="23" t="str">
        <f aca="false">IF(OR($B11="",$C11=""),"",IF(ISNA(MATCH($B11,Jobs!$A$5:$A$204,0)),"Job not found",IF(AND($C11="Labour",ISNA(MATCH($E11,Rates!$A$5:$A$19,0))),"Pick a work centre","OK")))</f>
        <v>OK</v>
      </c>
    </row>
    <row r="12" customFormat="false" ht="15" hidden="false" customHeight="false" outlineLevel="0" collapsed="false">
      <c r="A12" s="19" t="n">
        <v>46269</v>
      </c>
      <c r="B12" s="15" t="s">
        <v>54</v>
      </c>
      <c r="C12" s="15" t="s">
        <v>79</v>
      </c>
      <c r="D12" s="15" t="s">
        <v>89</v>
      </c>
      <c r="E12" s="15" t="s">
        <v>32</v>
      </c>
      <c r="F12" s="21" t="n">
        <v>9</v>
      </c>
      <c r="G12" s="16"/>
      <c r="H12" s="15"/>
      <c r="I12" s="15"/>
      <c r="J12" s="15"/>
      <c r="K12" s="22" t="n">
        <f aca="false">IF(OR($B12="",$C12=""),"",IF($C12="Labour",N($F12)*IFERROR(INDEX(Rates!$B$5:$B$19,MATCH($E12,Rates!$A$5:$A$19,0)),0),N($F12)*N($G12)))</f>
        <v>405</v>
      </c>
      <c r="L12" s="23" t="str">
        <f aca="false">IF(OR($B12="",$C12=""),"",IF(ISNA(MATCH($B12,Jobs!$A$5:$A$204,0)),"Job not found",IF(AND($C12="Labour",ISNA(MATCH($E12,Rates!$A$5:$A$19,0))),"Pick a work centre","OK")))</f>
        <v>OK</v>
      </c>
    </row>
    <row r="13" customFormat="false" ht="15" hidden="false" customHeight="false" outlineLevel="0" collapsed="false">
      <c r="A13" s="19" t="n">
        <v>46270</v>
      </c>
      <c r="B13" s="15" t="s">
        <v>54</v>
      </c>
      <c r="C13" s="15" t="s">
        <v>83</v>
      </c>
      <c r="D13" s="15" t="s">
        <v>90</v>
      </c>
      <c r="E13" s="15"/>
      <c r="F13" s="21" t="n">
        <v>1</v>
      </c>
      <c r="G13" s="16" t="n">
        <v>220</v>
      </c>
      <c r="H13" s="15"/>
      <c r="I13" s="15" t="s">
        <v>91</v>
      </c>
      <c r="J13" s="15"/>
      <c r="K13" s="22" t="n">
        <f aca="false">IF(OR($B13="",$C13=""),"",IF($C13="Labour",N($F13)*IFERROR(INDEX(Rates!$B$5:$B$19,MATCH($E13,Rates!$A$5:$A$19,0)),0),N($F13)*N($G13)))</f>
        <v>220</v>
      </c>
      <c r="L13" s="23" t="str">
        <f aca="false">IF(OR($B13="",$C13=""),"",IF(ISNA(MATCH($B13,Jobs!$A$5:$A$204,0)),"Job not found",IF(AND($C13="Labour",ISNA(MATCH($E13,Rates!$A$5:$A$19,0))),"Pick a work centre","OK")))</f>
        <v>OK</v>
      </c>
    </row>
    <row r="14" customFormat="false" ht="15" hidden="false" customHeight="false" outlineLevel="0" collapsed="false">
      <c r="A14" s="19" t="n">
        <v>46272</v>
      </c>
      <c r="B14" s="15" t="s">
        <v>59</v>
      </c>
      <c r="C14" s="15" t="s">
        <v>75</v>
      </c>
      <c r="D14" s="15" t="s">
        <v>92</v>
      </c>
      <c r="E14" s="15"/>
      <c r="F14" s="21" t="n">
        <v>1</v>
      </c>
      <c r="G14" s="16" t="n">
        <v>520</v>
      </c>
      <c r="H14" s="15" t="s">
        <v>93</v>
      </c>
      <c r="I14" s="15" t="s">
        <v>78</v>
      </c>
      <c r="J14" s="15" t="s">
        <v>94</v>
      </c>
      <c r="K14" s="22" t="n">
        <f aca="false">IF(OR($B14="",$C14=""),"",IF($C14="Labour",N($F14)*IFERROR(INDEX(Rates!$B$5:$B$19,MATCH($E14,Rates!$A$5:$A$19,0)),0),N($F14)*N($G14)))</f>
        <v>520</v>
      </c>
      <c r="L14" s="23" t="str">
        <f aca="false">IF(OR($B14="",$C14=""),"",IF(ISNA(MATCH($B14,Jobs!$A$5:$A$204,0)),"Job not found",IF(AND($C14="Labour",ISNA(MATCH($E14,Rates!$A$5:$A$19,0))),"Pick a work centre","OK")))</f>
        <v>OK</v>
      </c>
    </row>
    <row r="15" customFormat="false" ht="15" hidden="false" customHeight="false" outlineLevel="0" collapsed="false">
      <c r="A15" s="19" t="n">
        <v>46273</v>
      </c>
      <c r="B15" s="15" t="s">
        <v>59</v>
      </c>
      <c r="C15" s="15" t="s">
        <v>79</v>
      </c>
      <c r="D15" s="15" t="s">
        <v>88</v>
      </c>
      <c r="E15" s="15" t="s">
        <v>30</v>
      </c>
      <c r="F15" s="21" t="n">
        <v>2</v>
      </c>
      <c r="G15" s="16"/>
      <c r="H15" s="15"/>
      <c r="I15" s="15"/>
      <c r="J15" s="15"/>
      <c r="K15" s="22" t="n">
        <f aca="false">IF(OR($B15="",$C15=""),"",IF($C15="Labour",N($F15)*IFERROR(INDEX(Rates!$B$5:$B$19,MATCH($E15,Rates!$A$5:$A$19,0)),0),N($F15)*N($G15)))</f>
        <v>76</v>
      </c>
      <c r="L15" s="23" t="str">
        <f aca="false">IF(OR($B15="",$C15=""),"",IF(ISNA(MATCH($B15,Jobs!$A$5:$A$204,0)),"Job not found",IF(AND($C15="Labour",ISNA(MATCH($E15,Rates!$A$5:$A$19,0))),"Pick a work centre","OK")))</f>
        <v>OK</v>
      </c>
    </row>
    <row r="16" customFormat="false" ht="15" hidden="false" customHeight="false" outlineLevel="0" collapsed="false">
      <c r="A16" s="19" t="n">
        <v>46273</v>
      </c>
      <c r="B16" s="15" t="s">
        <v>59</v>
      </c>
      <c r="C16" s="15" t="s">
        <v>79</v>
      </c>
      <c r="D16" s="15" t="s">
        <v>95</v>
      </c>
      <c r="E16" s="15" t="s">
        <v>32</v>
      </c>
      <c r="F16" s="21" t="n">
        <v>8</v>
      </c>
      <c r="G16" s="16"/>
      <c r="H16" s="15"/>
      <c r="I16" s="15"/>
      <c r="J16" s="15"/>
      <c r="K16" s="22" t="n">
        <f aca="false">IF(OR($B16="",$C16=""),"",IF($C16="Labour",N($F16)*IFERROR(INDEX(Rates!$B$5:$B$19,MATCH($E16,Rates!$A$5:$A$19,0)),0),N($F16)*N($G16)))</f>
        <v>360</v>
      </c>
      <c r="L16" s="23" t="str">
        <f aca="false">IF(OR($B16="",$C16=""),"",IF(ISNA(MATCH($B16,Jobs!$A$5:$A$204,0)),"Job not found",IF(AND($C16="Labour",ISNA(MATCH($E16,Rates!$A$5:$A$19,0))),"Pick a work centre","OK")))</f>
        <v>OK</v>
      </c>
    </row>
    <row r="17" customFormat="false" ht="15" hidden="false" customHeight="false" outlineLevel="0" collapsed="false">
      <c r="A17" s="19"/>
      <c r="B17" s="15"/>
      <c r="C17" s="15"/>
      <c r="D17" s="15"/>
      <c r="E17" s="15"/>
      <c r="F17" s="21"/>
      <c r="G17" s="16"/>
      <c r="H17" s="15"/>
      <c r="I17" s="15"/>
      <c r="J17" s="15"/>
      <c r="K17" s="22" t="str">
        <f aca="false">IF(OR($B17="",$C17=""),"",IF($C17="Labour",N($F17)*IFERROR(INDEX(Rates!$B$5:$B$19,MATCH($E17,Rates!$A$5:$A$19,0)),0),N($F17)*N($G17)))</f>
        <v/>
      </c>
      <c r="L17" s="23" t="str">
        <f aca="false">IF(OR($B17="",$C17=""),"",IF(ISNA(MATCH($B17,Jobs!$A$5:$A$204,0)),"Job not found",IF(AND($C17="Labour",ISNA(MATCH($E17,Rates!$A$5:$A$19,0))),"Pick a work centre","OK")))</f>
        <v/>
      </c>
    </row>
    <row r="18" customFormat="false" ht="15" hidden="false" customHeight="false" outlineLevel="0" collapsed="false">
      <c r="A18" s="19"/>
      <c r="B18" s="15"/>
      <c r="C18" s="15"/>
      <c r="D18" s="15"/>
      <c r="E18" s="15"/>
      <c r="F18" s="21"/>
      <c r="G18" s="16"/>
      <c r="H18" s="15"/>
      <c r="I18" s="15"/>
      <c r="J18" s="15"/>
      <c r="K18" s="22" t="str">
        <f aca="false">IF(OR($B18="",$C18=""),"",IF($C18="Labour",N($F18)*IFERROR(INDEX(Rates!$B$5:$B$19,MATCH($E18,Rates!$A$5:$A$19,0)),0),N($F18)*N($G18)))</f>
        <v/>
      </c>
      <c r="L18" s="23" t="str">
        <f aca="false">IF(OR($B18="",$C18=""),"",IF(ISNA(MATCH($B18,Jobs!$A$5:$A$204,0)),"Job not found",IF(AND($C18="Labour",ISNA(MATCH($E18,Rates!$A$5:$A$19,0))),"Pick a work centre","OK")))</f>
        <v/>
      </c>
    </row>
    <row r="19" customFormat="false" ht="15" hidden="false" customHeight="false" outlineLevel="0" collapsed="false">
      <c r="A19" s="19"/>
      <c r="B19" s="15"/>
      <c r="C19" s="15"/>
      <c r="D19" s="15"/>
      <c r="E19" s="15"/>
      <c r="F19" s="21"/>
      <c r="G19" s="16"/>
      <c r="H19" s="15"/>
      <c r="I19" s="15"/>
      <c r="J19" s="15"/>
      <c r="K19" s="22" t="str">
        <f aca="false">IF(OR($B19="",$C19=""),"",IF($C19="Labour",N($F19)*IFERROR(INDEX(Rates!$B$5:$B$19,MATCH($E19,Rates!$A$5:$A$19,0)),0),N($F19)*N($G19)))</f>
        <v/>
      </c>
      <c r="L19" s="23" t="str">
        <f aca="false">IF(OR($B19="",$C19=""),"",IF(ISNA(MATCH($B19,Jobs!$A$5:$A$204,0)),"Job not found",IF(AND($C19="Labour",ISNA(MATCH($E19,Rates!$A$5:$A$19,0))),"Pick a work centre","OK")))</f>
        <v/>
      </c>
    </row>
    <row r="20" customFormat="false" ht="15" hidden="false" customHeight="false" outlineLevel="0" collapsed="false">
      <c r="A20" s="19"/>
      <c r="B20" s="15"/>
      <c r="C20" s="15"/>
      <c r="D20" s="15"/>
      <c r="E20" s="15"/>
      <c r="F20" s="21"/>
      <c r="G20" s="16"/>
      <c r="H20" s="15"/>
      <c r="I20" s="15"/>
      <c r="J20" s="15"/>
      <c r="K20" s="22" t="str">
        <f aca="false">IF(OR($B20="",$C20=""),"",IF($C20="Labour",N($F20)*IFERROR(INDEX(Rates!$B$5:$B$19,MATCH($E20,Rates!$A$5:$A$19,0)),0),N($F20)*N($G20)))</f>
        <v/>
      </c>
      <c r="L20" s="23" t="str">
        <f aca="false">IF(OR($B20="",$C20=""),"",IF(ISNA(MATCH($B20,Jobs!$A$5:$A$204,0)),"Job not found",IF(AND($C20="Labour",ISNA(MATCH($E20,Rates!$A$5:$A$19,0))),"Pick a work centre","OK")))</f>
        <v/>
      </c>
    </row>
    <row r="21" customFormat="false" ht="15" hidden="false" customHeight="false" outlineLevel="0" collapsed="false">
      <c r="A21" s="19"/>
      <c r="B21" s="15"/>
      <c r="C21" s="15"/>
      <c r="D21" s="15"/>
      <c r="E21" s="15"/>
      <c r="F21" s="21"/>
      <c r="G21" s="16"/>
      <c r="H21" s="15"/>
      <c r="I21" s="15"/>
      <c r="J21" s="15"/>
      <c r="K21" s="22" t="str">
        <f aca="false">IF(OR($B21="",$C21=""),"",IF($C21="Labour",N($F21)*IFERROR(INDEX(Rates!$B$5:$B$19,MATCH($E21,Rates!$A$5:$A$19,0)),0),N($F21)*N($G21)))</f>
        <v/>
      </c>
      <c r="L21" s="23" t="str">
        <f aca="false">IF(OR($B21="",$C21=""),"",IF(ISNA(MATCH($B21,Jobs!$A$5:$A$204,0)),"Job not found",IF(AND($C21="Labour",ISNA(MATCH($E21,Rates!$A$5:$A$19,0))),"Pick a work centre","OK")))</f>
        <v/>
      </c>
    </row>
    <row r="22" customFormat="false" ht="15" hidden="false" customHeight="false" outlineLevel="0" collapsed="false">
      <c r="A22" s="19"/>
      <c r="B22" s="15"/>
      <c r="C22" s="15"/>
      <c r="D22" s="15"/>
      <c r="E22" s="15"/>
      <c r="F22" s="21"/>
      <c r="G22" s="16"/>
      <c r="H22" s="15"/>
      <c r="I22" s="15"/>
      <c r="J22" s="15"/>
      <c r="K22" s="22" t="str">
        <f aca="false">IF(OR($B22="",$C22=""),"",IF($C22="Labour",N($F22)*IFERROR(INDEX(Rates!$B$5:$B$19,MATCH($E22,Rates!$A$5:$A$19,0)),0),N($F22)*N($G22)))</f>
        <v/>
      </c>
      <c r="L22" s="23" t="str">
        <f aca="false">IF(OR($B22="",$C22=""),"",IF(ISNA(MATCH($B22,Jobs!$A$5:$A$204,0)),"Job not found",IF(AND($C22="Labour",ISNA(MATCH($E22,Rates!$A$5:$A$19,0))),"Pick a work centre","OK")))</f>
        <v/>
      </c>
    </row>
    <row r="23" customFormat="false" ht="15" hidden="false" customHeight="false" outlineLevel="0" collapsed="false">
      <c r="A23" s="19"/>
      <c r="B23" s="15"/>
      <c r="C23" s="15"/>
      <c r="D23" s="15"/>
      <c r="E23" s="15"/>
      <c r="F23" s="21"/>
      <c r="G23" s="16"/>
      <c r="H23" s="15"/>
      <c r="I23" s="15"/>
      <c r="J23" s="15"/>
      <c r="K23" s="22" t="str">
        <f aca="false">IF(OR($B23="",$C23=""),"",IF($C23="Labour",N($F23)*IFERROR(INDEX(Rates!$B$5:$B$19,MATCH($E23,Rates!$A$5:$A$19,0)),0),N($F23)*N($G23)))</f>
        <v/>
      </c>
      <c r="L23" s="23" t="str">
        <f aca="false">IF(OR($B23="",$C23=""),"",IF(ISNA(MATCH($B23,Jobs!$A$5:$A$204,0)),"Job not found",IF(AND($C23="Labour",ISNA(MATCH($E23,Rates!$A$5:$A$19,0))),"Pick a work centre","OK")))</f>
        <v/>
      </c>
    </row>
    <row r="24" customFormat="false" ht="15" hidden="false" customHeight="false" outlineLevel="0" collapsed="false">
      <c r="A24" s="19"/>
      <c r="B24" s="15"/>
      <c r="C24" s="15"/>
      <c r="D24" s="15"/>
      <c r="E24" s="15"/>
      <c r="F24" s="21"/>
      <c r="G24" s="16"/>
      <c r="H24" s="15"/>
      <c r="I24" s="15"/>
      <c r="J24" s="15"/>
      <c r="K24" s="22" t="str">
        <f aca="false">IF(OR($B24="",$C24=""),"",IF($C24="Labour",N($F24)*IFERROR(INDEX(Rates!$B$5:$B$19,MATCH($E24,Rates!$A$5:$A$19,0)),0),N($F24)*N($G24)))</f>
        <v/>
      </c>
      <c r="L24" s="23" t="str">
        <f aca="false">IF(OR($B24="",$C24=""),"",IF(ISNA(MATCH($B24,Jobs!$A$5:$A$204,0)),"Job not found",IF(AND($C24="Labour",ISNA(MATCH($E24,Rates!$A$5:$A$19,0))),"Pick a work centre","OK")))</f>
        <v/>
      </c>
    </row>
    <row r="25" customFormat="false" ht="15" hidden="false" customHeight="false" outlineLevel="0" collapsed="false">
      <c r="A25" s="19"/>
      <c r="B25" s="15"/>
      <c r="C25" s="15"/>
      <c r="D25" s="15"/>
      <c r="E25" s="15"/>
      <c r="F25" s="21"/>
      <c r="G25" s="16"/>
      <c r="H25" s="15"/>
      <c r="I25" s="15"/>
      <c r="J25" s="15"/>
      <c r="K25" s="22" t="str">
        <f aca="false">IF(OR($B25="",$C25=""),"",IF($C25="Labour",N($F25)*IFERROR(INDEX(Rates!$B$5:$B$19,MATCH($E25,Rates!$A$5:$A$19,0)),0),N($F25)*N($G25)))</f>
        <v/>
      </c>
      <c r="L25" s="23" t="str">
        <f aca="false">IF(OR($B25="",$C25=""),"",IF(ISNA(MATCH($B25,Jobs!$A$5:$A$204,0)),"Job not found",IF(AND($C25="Labour",ISNA(MATCH($E25,Rates!$A$5:$A$19,0))),"Pick a work centre","OK")))</f>
        <v/>
      </c>
    </row>
    <row r="26" customFormat="false" ht="15" hidden="false" customHeight="false" outlineLevel="0" collapsed="false">
      <c r="A26" s="19"/>
      <c r="B26" s="15"/>
      <c r="C26" s="15"/>
      <c r="D26" s="15"/>
      <c r="E26" s="15"/>
      <c r="F26" s="21"/>
      <c r="G26" s="16"/>
      <c r="H26" s="15"/>
      <c r="I26" s="15"/>
      <c r="J26" s="15"/>
      <c r="K26" s="22" t="str">
        <f aca="false">IF(OR($B26="",$C26=""),"",IF($C26="Labour",N($F26)*IFERROR(INDEX(Rates!$B$5:$B$19,MATCH($E26,Rates!$A$5:$A$19,0)),0),N($F26)*N($G26)))</f>
        <v/>
      </c>
      <c r="L26" s="23" t="str">
        <f aca="false">IF(OR($B26="",$C26=""),"",IF(ISNA(MATCH($B26,Jobs!$A$5:$A$204,0)),"Job not found",IF(AND($C26="Labour",ISNA(MATCH($E26,Rates!$A$5:$A$19,0))),"Pick a work centre","OK")))</f>
        <v/>
      </c>
    </row>
    <row r="27" customFormat="false" ht="15" hidden="false" customHeight="false" outlineLevel="0" collapsed="false">
      <c r="A27" s="19"/>
      <c r="B27" s="15"/>
      <c r="C27" s="15"/>
      <c r="D27" s="15"/>
      <c r="E27" s="15"/>
      <c r="F27" s="21"/>
      <c r="G27" s="16"/>
      <c r="H27" s="15"/>
      <c r="I27" s="15"/>
      <c r="J27" s="15"/>
      <c r="K27" s="22" t="str">
        <f aca="false">IF(OR($B27="",$C27=""),"",IF($C27="Labour",N($F27)*IFERROR(INDEX(Rates!$B$5:$B$19,MATCH($E27,Rates!$A$5:$A$19,0)),0),N($F27)*N($G27)))</f>
        <v/>
      </c>
      <c r="L27" s="23" t="str">
        <f aca="false">IF(OR($B27="",$C27=""),"",IF(ISNA(MATCH($B27,Jobs!$A$5:$A$204,0)),"Job not found",IF(AND($C27="Labour",ISNA(MATCH($E27,Rates!$A$5:$A$19,0))),"Pick a work centre","OK")))</f>
        <v/>
      </c>
    </row>
    <row r="28" customFormat="false" ht="15" hidden="false" customHeight="false" outlineLevel="0" collapsed="false">
      <c r="A28" s="19"/>
      <c r="B28" s="15"/>
      <c r="C28" s="15"/>
      <c r="D28" s="15"/>
      <c r="E28" s="15"/>
      <c r="F28" s="21"/>
      <c r="G28" s="16"/>
      <c r="H28" s="15"/>
      <c r="I28" s="15"/>
      <c r="J28" s="15"/>
      <c r="K28" s="22" t="str">
        <f aca="false">IF(OR($B28="",$C28=""),"",IF($C28="Labour",N($F28)*IFERROR(INDEX(Rates!$B$5:$B$19,MATCH($E28,Rates!$A$5:$A$19,0)),0),N($F28)*N($G28)))</f>
        <v/>
      </c>
      <c r="L28" s="23" t="str">
        <f aca="false">IF(OR($B28="",$C28=""),"",IF(ISNA(MATCH($B28,Jobs!$A$5:$A$204,0)),"Job not found",IF(AND($C28="Labour",ISNA(MATCH($E28,Rates!$A$5:$A$19,0))),"Pick a work centre","OK")))</f>
        <v/>
      </c>
    </row>
    <row r="29" customFormat="false" ht="15" hidden="false" customHeight="false" outlineLevel="0" collapsed="false">
      <c r="A29" s="19"/>
      <c r="B29" s="15"/>
      <c r="C29" s="15"/>
      <c r="D29" s="15"/>
      <c r="E29" s="15"/>
      <c r="F29" s="21"/>
      <c r="G29" s="16"/>
      <c r="H29" s="15"/>
      <c r="I29" s="15"/>
      <c r="J29" s="15"/>
      <c r="K29" s="22" t="str">
        <f aca="false">IF(OR($B29="",$C29=""),"",IF($C29="Labour",N($F29)*IFERROR(INDEX(Rates!$B$5:$B$19,MATCH($E29,Rates!$A$5:$A$19,0)),0),N($F29)*N($G29)))</f>
        <v/>
      </c>
      <c r="L29" s="23" t="str">
        <f aca="false">IF(OR($B29="",$C29=""),"",IF(ISNA(MATCH($B29,Jobs!$A$5:$A$204,0)),"Job not found",IF(AND($C29="Labour",ISNA(MATCH($E29,Rates!$A$5:$A$19,0))),"Pick a work centre","OK")))</f>
        <v/>
      </c>
    </row>
    <row r="30" customFormat="false" ht="15" hidden="false" customHeight="false" outlineLevel="0" collapsed="false">
      <c r="A30" s="19"/>
      <c r="B30" s="15"/>
      <c r="C30" s="15"/>
      <c r="D30" s="15"/>
      <c r="E30" s="15"/>
      <c r="F30" s="21"/>
      <c r="G30" s="16"/>
      <c r="H30" s="15"/>
      <c r="I30" s="15"/>
      <c r="J30" s="15"/>
      <c r="K30" s="22" t="str">
        <f aca="false">IF(OR($B30="",$C30=""),"",IF($C30="Labour",N($F30)*IFERROR(INDEX(Rates!$B$5:$B$19,MATCH($E30,Rates!$A$5:$A$19,0)),0),N($F30)*N($G30)))</f>
        <v/>
      </c>
      <c r="L30" s="23" t="str">
        <f aca="false">IF(OR($B30="",$C30=""),"",IF(ISNA(MATCH($B30,Jobs!$A$5:$A$204,0)),"Job not found",IF(AND($C30="Labour",ISNA(MATCH($E30,Rates!$A$5:$A$19,0))),"Pick a work centre","OK")))</f>
        <v/>
      </c>
    </row>
    <row r="31" customFormat="false" ht="15" hidden="false" customHeight="false" outlineLevel="0" collapsed="false">
      <c r="A31" s="19"/>
      <c r="B31" s="15"/>
      <c r="C31" s="15"/>
      <c r="D31" s="15"/>
      <c r="E31" s="15"/>
      <c r="F31" s="21"/>
      <c r="G31" s="16"/>
      <c r="H31" s="15"/>
      <c r="I31" s="15"/>
      <c r="J31" s="15"/>
      <c r="K31" s="22" t="str">
        <f aca="false">IF(OR($B31="",$C31=""),"",IF($C31="Labour",N($F31)*IFERROR(INDEX(Rates!$B$5:$B$19,MATCH($E31,Rates!$A$5:$A$19,0)),0),N($F31)*N($G31)))</f>
        <v/>
      </c>
      <c r="L31" s="23" t="str">
        <f aca="false">IF(OR($B31="",$C31=""),"",IF(ISNA(MATCH($B31,Jobs!$A$5:$A$204,0)),"Job not found",IF(AND($C31="Labour",ISNA(MATCH($E31,Rates!$A$5:$A$19,0))),"Pick a work centre","OK")))</f>
        <v/>
      </c>
    </row>
    <row r="32" customFormat="false" ht="15" hidden="false" customHeight="false" outlineLevel="0" collapsed="false">
      <c r="A32" s="19"/>
      <c r="B32" s="15"/>
      <c r="C32" s="15"/>
      <c r="D32" s="15"/>
      <c r="E32" s="15"/>
      <c r="F32" s="21"/>
      <c r="G32" s="16"/>
      <c r="H32" s="15"/>
      <c r="I32" s="15"/>
      <c r="J32" s="15"/>
      <c r="K32" s="22" t="str">
        <f aca="false">IF(OR($B32="",$C32=""),"",IF($C32="Labour",N($F32)*IFERROR(INDEX(Rates!$B$5:$B$19,MATCH($E32,Rates!$A$5:$A$19,0)),0),N($F32)*N($G32)))</f>
        <v/>
      </c>
      <c r="L32" s="23" t="str">
        <f aca="false">IF(OR($B32="",$C32=""),"",IF(ISNA(MATCH($B32,Jobs!$A$5:$A$204,0)),"Job not found",IF(AND($C32="Labour",ISNA(MATCH($E32,Rates!$A$5:$A$19,0))),"Pick a work centre","OK")))</f>
        <v/>
      </c>
    </row>
    <row r="33" customFormat="false" ht="15" hidden="false" customHeight="false" outlineLevel="0" collapsed="false">
      <c r="A33" s="19"/>
      <c r="B33" s="15"/>
      <c r="C33" s="15"/>
      <c r="D33" s="15"/>
      <c r="E33" s="15"/>
      <c r="F33" s="21"/>
      <c r="G33" s="16"/>
      <c r="H33" s="15"/>
      <c r="I33" s="15"/>
      <c r="J33" s="15"/>
      <c r="K33" s="22" t="str">
        <f aca="false">IF(OR($B33="",$C33=""),"",IF($C33="Labour",N($F33)*IFERROR(INDEX(Rates!$B$5:$B$19,MATCH($E33,Rates!$A$5:$A$19,0)),0),N($F33)*N($G33)))</f>
        <v/>
      </c>
      <c r="L33" s="23" t="str">
        <f aca="false">IF(OR($B33="",$C33=""),"",IF(ISNA(MATCH($B33,Jobs!$A$5:$A$204,0)),"Job not found",IF(AND($C33="Labour",ISNA(MATCH($E33,Rates!$A$5:$A$19,0))),"Pick a work centre","OK")))</f>
        <v/>
      </c>
    </row>
    <row r="34" customFormat="false" ht="15" hidden="false" customHeight="false" outlineLevel="0" collapsed="false">
      <c r="A34" s="19"/>
      <c r="B34" s="15"/>
      <c r="C34" s="15"/>
      <c r="D34" s="15"/>
      <c r="E34" s="15"/>
      <c r="F34" s="21"/>
      <c r="G34" s="16"/>
      <c r="H34" s="15"/>
      <c r="I34" s="15"/>
      <c r="J34" s="15"/>
      <c r="K34" s="22" t="str">
        <f aca="false">IF(OR($B34="",$C34=""),"",IF($C34="Labour",N($F34)*IFERROR(INDEX(Rates!$B$5:$B$19,MATCH($E34,Rates!$A$5:$A$19,0)),0),N($F34)*N($G34)))</f>
        <v/>
      </c>
      <c r="L34" s="23" t="str">
        <f aca="false">IF(OR($B34="",$C34=""),"",IF(ISNA(MATCH($B34,Jobs!$A$5:$A$204,0)),"Job not found",IF(AND($C34="Labour",ISNA(MATCH($E34,Rates!$A$5:$A$19,0))),"Pick a work centre","OK")))</f>
        <v/>
      </c>
    </row>
    <row r="35" customFormat="false" ht="15" hidden="false" customHeight="false" outlineLevel="0" collapsed="false">
      <c r="A35" s="19"/>
      <c r="B35" s="15"/>
      <c r="C35" s="15"/>
      <c r="D35" s="15"/>
      <c r="E35" s="15"/>
      <c r="F35" s="21"/>
      <c r="G35" s="16"/>
      <c r="H35" s="15"/>
      <c r="I35" s="15"/>
      <c r="J35" s="15"/>
      <c r="K35" s="22" t="str">
        <f aca="false">IF(OR($B35="",$C35=""),"",IF($C35="Labour",N($F35)*IFERROR(INDEX(Rates!$B$5:$B$19,MATCH($E35,Rates!$A$5:$A$19,0)),0),N($F35)*N($G35)))</f>
        <v/>
      </c>
      <c r="L35" s="23" t="str">
        <f aca="false">IF(OR($B35="",$C35=""),"",IF(ISNA(MATCH($B35,Jobs!$A$5:$A$204,0)),"Job not found",IF(AND($C35="Labour",ISNA(MATCH($E35,Rates!$A$5:$A$19,0))),"Pick a work centre","OK")))</f>
        <v/>
      </c>
    </row>
    <row r="36" customFormat="false" ht="15" hidden="false" customHeight="false" outlineLevel="0" collapsed="false">
      <c r="A36" s="19"/>
      <c r="B36" s="15"/>
      <c r="C36" s="15"/>
      <c r="D36" s="15"/>
      <c r="E36" s="15"/>
      <c r="F36" s="21"/>
      <c r="G36" s="16"/>
      <c r="H36" s="15"/>
      <c r="I36" s="15"/>
      <c r="J36" s="15"/>
      <c r="K36" s="22" t="str">
        <f aca="false">IF(OR($B36="",$C36=""),"",IF($C36="Labour",N($F36)*IFERROR(INDEX(Rates!$B$5:$B$19,MATCH($E36,Rates!$A$5:$A$19,0)),0),N($F36)*N($G36)))</f>
        <v/>
      </c>
      <c r="L36" s="23" t="str">
        <f aca="false">IF(OR($B36="",$C36=""),"",IF(ISNA(MATCH($B36,Jobs!$A$5:$A$204,0)),"Job not found",IF(AND($C36="Labour",ISNA(MATCH($E36,Rates!$A$5:$A$19,0))),"Pick a work centre","OK")))</f>
        <v/>
      </c>
    </row>
    <row r="37" customFormat="false" ht="15" hidden="false" customHeight="false" outlineLevel="0" collapsed="false">
      <c r="A37" s="19"/>
      <c r="B37" s="15"/>
      <c r="C37" s="15"/>
      <c r="D37" s="15"/>
      <c r="E37" s="15"/>
      <c r="F37" s="21"/>
      <c r="G37" s="16"/>
      <c r="H37" s="15"/>
      <c r="I37" s="15"/>
      <c r="J37" s="15"/>
      <c r="K37" s="22" t="str">
        <f aca="false">IF(OR($B37="",$C37=""),"",IF($C37="Labour",N($F37)*IFERROR(INDEX(Rates!$B$5:$B$19,MATCH($E37,Rates!$A$5:$A$19,0)),0),N($F37)*N($G37)))</f>
        <v/>
      </c>
      <c r="L37" s="23" t="str">
        <f aca="false">IF(OR($B37="",$C37=""),"",IF(ISNA(MATCH($B37,Jobs!$A$5:$A$204,0)),"Job not found",IF(AND($C37="Labour",ISNA(MATCH($E37,Rates!$A$5:$A$19,0))),"Pick a work centre","OK")))</f>
        <v/>
      </c>
    </row>
    <row r="38" customFormat="false" ht="15" hidden="false" customHeight="false" outlineLevel="0" collapsed="false">
      <c r="A38" s="19"/>
      <c r="B38" s="15"/>
      <c r="C38" s="15"/>
      <c r="D38" s="15"/>
      <c r="E38" s="15"/>
      <c r="F38" s="21"/>
      <c r="G38" s="16"/>
      <c r="H38" s="15"/>
      <c r="I38" s="15"/>
      <c r="J38" s="15"/>
      <c r="K38" s="22" t="str">
        <f aca="false">IF(OR($B38="",$C38=""),"",IF($C38="Labour",N($F38)*IFERROR(INDEX(Rates!$B$5:$B$19,MATCH($E38,Rates!$A$5:$A$19,0)),0),N($F38)*N($G38)))</f>
        <v/>
      </c>
      <c r="L38" s="23" t="str">
        <f aca="false">IF(OR($B38="",$C38=""),"",IF(ISNA(MATCH($B38,Jobs!$A$5:$A$204,0)),"Job not found",IF(AND($C38="Labour",ISNA(MATCH($E38,Rates!$A$5:$A$19,0))),"Pick a work centre","OK")))</f>
        <v/>
      </c>
    </row>
    <row r="39" customFormat="false" ht="15" hidden="false" customHeight="false" outlineLevel="0" collapsed="false">
      <c r="A39" s="19"/>
      <c r="B39" s="15"/>
      <c r="C39" s="15"/>
      <c r="D39" s="15"/>
      <c r="E39" s="15"/>
      <c r="F39" s="21"/>
      <c r="G39" s="16"/>
      <c r="H39" s="15"/>
      <c r="I39" s="15"/>
      <c r="J39" s="15"/>
      <c r="K39" s="22" t="str">
        <f aca="false">IF(OR($B39="",$C39=""),"",IF($C39="Labour",N($F39)*IFERROR(INDEX(Rates!$B$5:$B$19,MATCH($E39,Rates!$A$5:$A$19,0)),0),N($F39)*N($G39)))</f>
        <v/>
      </c>
      <c r="L39" s="23" t="str">
        <f aca="false">IF(OR($B39="",$C39=""),"",IF(ISNA(MATCH($B39,Jobs!$A$5:$A$204,0)),"Job not found",IF(AND($C39="Labour",ISNA(MATCH($E39,Rates!$A$5:$A$19,0))),"Pick a work centre","OK")))</f>
        <v/>
      </c>
    </row>
    <row r="40" customFormat="false" ht="15" hidden="false" customHeight="false" outlineLevel="0" collapsed="false">
      <c r="A40" s="19"/>
      <c r="B40" s="15"/>
      <c r="C40" s="15"/>
      <c r="D40" s="15"/>
      <c r="E40" s="15"/>
      <c r="F40" s="21"/>
      <c r="G40" s="16"/>
      <c r="H40" s="15"/>
      <c r="I40" s="15"/>
      <c r="J40" s="15"/>
      <c r="K40" s="22" t="str">
        <f aca="false">IF(OR($B40="",$C40=""),"",IF($C40="Labour",N($F40)*IFERROR(INDEX(Rates!$B$5:$B$19,MATCH($E40,Rates!$A$5:$A$19,0)),0),N($F40)*N($G40)))</f>
        <v/>
      </c>
      <c r="L40" s="23" t="str">
        <f aca="false">IF(OR($B40="",$C40=""),"",IF(ISNA(MATCH($B40,Jobs!$A$5:$A$204,0)),"Job not found",IF(AND($C40="Labour",ISNA(MATCH($E40,Rates!$A$5:$A$19,0))),"Pick a work centre","OK")))</f>
        <v/>
      </c>
    </row>
    <row r="41" customFormat="false" ht="15" hidden="false" customHeight="false" outlineLevel="0" collapsed="false">
      <c r="A41" s="19"/>
      <c r="B41" s="15"/>
      <c r="C41" s="15"/>
      <c r="D41" s="15"/>
      <c r="E41" s="15"/>
      <c r="F41" s="21"/>
      <c r="G41" s="16"/>
      <c r="H41" s="15"/>
      <c r="I41" s="15"/>
      <c r="J41" s="15"/>
      <c r="K41" s="22" t="str">
        <f aca="false">IF(OR($B41="",$C41=""),"",IF($C41="Labour",N($F41)*IFERROR(INDEX(Rates!$B$5:$B$19,MATCH($E41,Rates!$A$5:$A$19,0)),0),N($F41)*N($G41)))</f>
        <v/>
      </c>
      <c r="L41" s="23" t="str">
        <f aca="false">IF(OR($B41="",$C41=""),"",IF(ISNA(MATCH($B41,Jobs!$A$5:$A$204,0)),"Job not found",IF(AND($C41="Labour",ISNA(MATCH($E41,Rates!$A$5:$A$19,0))),"Pick a work centre","OK")))</f>
        <v/>
      </c>
    </row>
    <row r="42" customFormat="false" ht="15" hidden="false" customHeight="false" outlineLevel="0" collapsed="false">
      <c r="A42" s="19"/>
      <c r="B42" s="15"/>
      <c r="C42" s="15"/>
      <c r="D42" s="15"/>
      <c r="E42" s="15"/>
      <c r="F42" s="21"/>
      <c r="G42" s="16"/>
      <c r="H42" s="15"/>
      <c r="I42" s="15"/>
      <c r="J42" s="15"/>
      <c r="K42" s="22" t="str">
        <f aca="false">IF(OR($B42="",$C42=""),"",IF($C42="Labour",N($F42)*IFERROR(INDEX(Rates!$B$5:$B$19,MATCH($E42,Rates!$A$5:$A$19,0)),0),N($F42)*N($G42)))</f>
        <v/>
      </c>
      <c r="L42" s="23" t="str">
        <f aca="false">IF(OR($B42="",$C42=""),"",IF(ISNA(MATCH($B42,Jobs!$A$5:$A$204,0)),"Job not found",IF(AND($C42="Labour",ISNA(MATCH($E42,Rates!$A$5:$A$19,0))),"Pick a work centre","OK")))</f>
        <v/>
      </c>
    </row>
    <row r="43" customFormat="false" ht="15" hidden="false" customHeight="false" outlineLevel="0" collapsed="false">
      <c r="A43" s="19"/>
      <c r="B43" s="15"/>
      <c r="C43" s="15"/>
      <c r="D43" s="15"/>
      <c r="E43" s="15"/>
      <c r="F43" s="21"/>
      <c r="G43" s="16"/>
      <c r="H43" s="15"/>
      <c r="I43" s="15"/>
      <c r="J43" s="15"/>
      <c r="K43" s="22" t="str">
        <f aca="false">IF(OR($B43="",$C43=""),"",IF($C43="Labour",N($F43)*IFERROR(INDEX(Rates!$B$5:$B$19,MATCH($E43,Rates!$A$5:$A$19,0)),0),N($F43)*N($G43)))</f>
        <v/>
      </c>
      <c r="L43" s="23" t="str">
        <f aca="false">IF(OR($B43="",$C43=""),"",IF(ISNA(MATCH($B43,Jobs!$A$5:$A$204,0)),"Job not found",IF(AND($C43="Labour",ISNA(MATCH($E43,Rates!$A$5:$A$19,0))),"Pick a work centre","OK")))</f>
        <v/>
      </c>
    </row>
    <row r="44" customFormat="false" ht="15" hidden="false" customHeight="false" outlineLevel="0" collapsed="false">
      <c r="A44" s="19"/>
      <c r="B44" s="15"/>
      <c r="C44" s="15"/>
      <c r="D44" s="15"/>
      <c r="E44" s="15"/>
      <c r="F44" s="21"/>
      <c r="G44" s="16"/>
      <c r="H44" s="15"/>
      <c r="I44" s="15"/>
      <c r="J44" s="15"/>
      <c r="K44" s="22" t="str">
        <f aca="false">IF(OR($B44="",$C44=""),"",IF($C44="Labour",N($F44)*IFERROR(INDEX(Rates!$B$5:$B$19,MATCH($E44,Rates!$A$5:$A$19,0)),0),N($F44)*N($G44)))</f>
        <v/>
      </c>
      <c r="L44" s="23" t="str">
        <f aca="false">IF(OR($B44="",$C44=""),"",IF(ISNA(MATCH($B44,Jobs!$A$5:$A$204,0)),"Job not found",IF(AND($C44="Labour",ISNA(MATCH($E44,Rates!$A$5:$A$19,0))),"Pick a work centre","OK")))</f>
        <v/>
      </c>
    </row>
    <row r="45" customFormat="false" ht="15" hidden="false" customHeight="false" outlineLevel="0" collapsed="false">
      <c r="A45" s="19"/>
      <c r="B45" s="15"/>
      <c r="C45" s="15"/>
      <c r="D45" s="15"/>
      <c r="E45" s="15"/>
      <c r="F45" s="21"/>
      <c r="G45" s="16"/>
      <c r="H45" s="15"/>
      <c r="I45" s="15"/>
      <c r="J45" s="15"/>
      <c r="K45" s="22" t="str">
        <f aca="false">IF(OR($B45="",$C45=""),"",IF($C45="Labour",N($F45)*IFERROR(INDEX(Rates!$B$5:$B$19,MATCH($E45,Rates!$A$5:$A$19,0)),0),N($F45)*N($G45)))</f>
        <v/>
      </c>
      <c r="L45" s="23" t="str">
        <f aca="false">IF(OR($B45="",$C45=""),"",IF(ISNA(MATCH($B45,Jobs!$A$5:$A$204,0)),"Job not found",IF(AND($C45="Labour",ISNA(MATCH($E45,Rates!$A$5:$A$19,0))),"Pick a work centre","OK")))</f>
        <v/>
      </c>
    </row>
    <row r="46" customFormat="false" ht="15" hidden="false" customHeight="false" outlineLevel="0" collapsed="false">
      <c r="A46" s="19"/>
      <c r="B46" s="15"/>
      <c r="C46" s="15"/>
      <c r="D46" s="15"/>
      <c r="E46" s="15"/>
      <c r="F46" s="21"/>
      <c r="G46" s="16"/>
      <c r="H46" s="15"/>
      <c r="I46" s="15"/>
      <c r="J46" s="15"/>
      <c r="K46" s="22" t="str">
        <f aca="false">IF(OR($B46="",$C46=""),"",IF($C46="Labour",N($F46)*IFERROR(INDEX(Rates!$B$5:$B$19,MATCH($E46,Rates!$A$5:$A$19,0)),0),N($F46)*N($G46)))</f>
        <v/>
      </c>
      <c r="L46" s="23" t="str">
        <f aca="false">IF(OR($B46="",$C46=""),"",IF(ISNA(MATCH($B46,Jobs!$A$5:$A$204,0)),"Job not found",IF(AND($C46="Labour",ISNA(MATCH($E46,Rates!$A$5:$A$19,0))),"Pick a work centre","OK")))</f>
        <v/>
      </c>
    </row>
    <row r="47" customFormat="false" ht="15" hidden="false" customHeight="false" outlineLevel="0" collapsed="false">
      <c r="A47" s="19"/>
      <c r="B47" s="15"/>
      <c r="C47" s="15"/>
      <c r="D47" s="15"/>
      <c r="E47" s="15"/>
      <c r="F47" s="21"/>
      <c r="G47" s="16"/>
      <c r="H47" s="15"/>
      <c r="I47" s="15"/>
      <c r="J47" s="15"/>
      <c r="K47" s="22" t="str">
        <f aca="false">IF(OR($B47="",$C47=""),"",IF($C47="Labour",N($F47)*IFERROR(INDEX(Rates!$B$5:$B$19,MATCH($E47,Rates!$A$5:$A$19,0)),0),N($F47)*N($G47)))</f>
        <v/>
      </c>
      <c r="L47" s="23" t="str">
        <f aca="false">IF(OR($B47="",$C47=""),"",IF(ISNA(MATCH($B47,Jobs!$A$5:$A$204,0)),"Job not found",IF(AND($C47="Labour",ISNA(MATCH($E47,Rates!$A$5:$A$19,0))),"Pick a work centre","OK")))</f>
        <v/>
      </c>
    </row>
    <row r="48" customFormat="false" ht="15" hidden="false" customHeight="false" outlineLevel="0" collapsed="false">
      <c r="A48" s="19"/>
      <c r="B48" s="15"/>
      <c r="C48" s="15"/>
      <c r="D48" s="15"/>
      <c r="E48" s="15"/>
      <c r="F48" s="21"/>
      <c r="G48" s="16"/>
      <c r="H48" s="15"/>
      <c r="I48" s="15"/>
      <c r="J48" s="15"/>
      <c r="K48" s="22" t="str">
        <f aca="false">IF(OR($B48="",$C48=""),"",IF($C48="Labour",N($F48)*IFERROR(INDEX(Rates!$B$5:$B$19,MATCH($E48,Rates!$A$5:$A$19,0)),0),N($F48)*N($G48)))</f>
        <v/>
      </c>
      <c r="L48" s="23" t="str">
        <f aca="false">IF(OR($B48="",$C48=""),"",IF(ISNA(MATCH($B48,Jobs!$A$5:$A$204,0)),"Job not found",IF(AND($C48="Labour",ISNA(MATCH($E48,Rates!$A$5:$A$19,0))),"Pick a work centre","OK")))</f>
        <v/>
      </c>
    </row>
    <row r="49" customFormat="false" ht="15" hidden="false" customHeight="false" outlineLevel="0" collapsed="false">
      <c r="A49" s="19"/>
      <c r="B49" s="15"/>
      <c r="C49" s="15"/>
      <c r="D49" s="15"/>
      <c r="E49" s="15"/>
      <c r="F49" s="21"/>
      <c r="G49" s="16"/>
      <c r="H49" s="15"/>
      <c r="I49" s="15"/>
      <c r="J49" s="15"/>
      <c r="K49" s="22" t="str">
        <f aca="false">IF(OR($B49="",$C49=""),"",IF($C49="Labour",N($F49)*IFERROR(INDEX(Rates!$B$5:$B$19,MATCH($E49,Rates!$A$5:$A$19,0)),0),N($F49)*N($G49)))</f>
        <v/>
      </c>
      <c r="L49" s="23" t="str">
        <f aca="false">IF(OR($B49="",$C49=""),"",IF(ISNA(MATCH($B49,Jobs!$A$5:$A$204,0)),"Job not found",IF(AND($C49="Labour",ISNA(MATCH($E49,Rates!$A$5:$A$19,0))),"Pick a work centre","OK")))</f>
        <v/>
      </c>
    </row>
    <row r="50" customFormat="false" ht="15" hidden="false" customHeight="false" outlineLevel="0" collapsed="false">
      <c r="A50" s="19"/>
      <c r="B50" s="15"/>
      <c r="C50" s="15"/>
      <c r="D50" s="15"/>
      <c r="E50" s="15"/>
      <c r="F50" s="21"/>
      <c r="G50" s="16"/>
      <c r="H50" s="15"/>
      <c r="I50" s="15"/>
      <c r="J50" s="15"/>
      <c r="K50" s="22" t="str">
        <f aca="false">IF(OR($B50="",$C50=""),"",IF($C50="Labour",N($F50)*IFERROR(INDEX(Rates!$B$5:$B$19,MATCH($E50,Rates!$A$5:$A$19,0)),0),N($F50)*N($G50)))</f>
        <v/>
      </c>
      <c r="L50" s="23" t="str">
        <f aca="false">IF(OR($B50="",$C50=""),"",IF(ISNA(MATCH($B50,Jobs!$A$5:$A$204,0)),"Job not found",IF(AND($C50="Labour",ISNA(MATCH($E50,Rates!$A$5:$A$19,0))),"Pick a work centre","OK")))</f>
        <v/>
      </c>
    </row>
    <row r="51" customFormat="false" ht="15" hidden="false" customHeight="false" outlineLevel="0" collapsed="false">
      <c r="A51" s="19"/>
      <c r="B51" s="15"/>
      <c r="C51" s="15"/>
      <c r="D51" s="15"/>
      <c r="E51" s="15"/>
      <c r="F51" s="21"/>
      <c r="G51" s="16"/>
      <c r="H51" s="15"/>
      <c r="I51" s="15"/>
      <c r="J51" s="15"/>
      <c r="K51" s="22" t="str">
        <f aca="false">IF(OR($B51="",$C51=""),"",IF($C51="Labour",N($F51)*IFERROR(INDEX(Rates!$B$5:$B$19,MATCH($E51,Rates!$A$5:$A$19,0)),0),N($F51)*N($G51)))</f>
        <v/>
      </c>
      <c r="L51" s="23" t="str">
        <f aca="false">IF(OR($B51="",$C51=""),"",IF(ISNA(MATCH($B51,Jobs!$A$5:$A$204,0)),"Job not found",IF(AND($C51="Labour",ISNA(MATCH($E51,Rates!$A$5:$A$19,0))),"Pick a work centre","OK")))</f>
        <v/>
      </c>
    </row>
    <row r="52" customFormat="false" ht="15" hidden="false" customHeight="false" outlineLevel="0" collapsed="false">
      <c r="A52" s="19"/>
      <c r="B52" s="15"/>
      <c r="C52" s="15"/>
      <c r="D52" s="15"/>
      <c r="E52" s="15"/>
      <c r="F52" s="21"/>
      <c r="G52" s="16"/>
      <c r="H52" s="15"/>
      <c r="I52" s="15"/>
      <c r="J52" s="15"/>
      <c r="K52" s="22" t="str">
        <f aca="false">IF(OR($B52="",$C52=""),"",IF($C52="Labour",N($F52)*IFERROR(INDEX(Rates!$B$5:$B$19,MATCH($E52,Rates!$A$5:$A$19,0)),0),N($F52)*N($G52)))</f>
        <v/>
      </c>
      <c r="L52" s="23" t="str">
        <f aca="false">IF(OR($B52="",$C52=""),"",IF(ISNA(MATCH($B52,Jobs!$A$5:$A$204,0)),"Job not found",IF(AND($C52="Labour",ISNA(MATCH($E52,Rates!$A$5:$A$19,0))),"Pick a work centre","OK")))</f>
        <v/>
      </c>
    </row>
    <row r="53" customFormat="false" ht="15" hidden="false" customHeight="false" outlineLevel="0" collapsed="false">
      <c r="A53" s="19"/>
      <c r="B53" s="15"/>
      <c r="C53" s="15"/>
      <c r="D53" s="15"/>
      <c r="E53" s="15"/>
      <c r="F53" s="21"/>
      <c r="G53" s="16"/>
      <c r="H53" s="15"/>
      <c r="I53" s="15"/>
      <c r="J53" s="15"/>
      <c r="K53" s="22" t="str">
        <f aca="false">IF(OR($B53="",$C53=""),"",IF($C53="Labour",N($F53)*IFERROR(INDEX(Rates!$B$5:$B$19,MATCH($E53,Rates!$A$5:$A$19,0)),0),N($F53)*N($G53)))</f>
        <v/>
      </c>
      <c r="L53" s="23" t="str">
        <f aca="false">IF(OR($B53="",$C53=""),"",IF(ISNA(MATCH($B53,Jobs!$A$5:$A$204,0)),"Job not found",IF(AND($C53="Labour",ISNA(MATCH($E53,Rates!$A$5:$A$19,0))),"Pick a work centre","OK")))</f>
        <v/>
      </c>
    </row>
    <row r="54" customFormat="false" ht="15" hidden="false" customHeight="false" outlineLevel="0" collapsed="false">
      <c r="A54" s="19"/>
      <c r="B54" s="15"/>
      <c r="C54" s="15"/>
      <c r="D54" s="15"/>
      <c r="E54" s="15"/>
      <c r="F54" s="21"/>
      <c r="G54" s="16"/>
      <c r="H54" s="15"/>
      <c r="I54" s="15"/>
      <c r="J54" s="15"/>
      <c r="K54" s="22" t="str">
        <f aca="false">IF(OR($B54="",$C54=""),"",IF($C54="Labour",N($F54)*IFERROR(INDEX(Rates!$B$5:$B$19,MATCH($E54,Rates!$A$5:$A$19,0)),0),N($F54)*N($G54)))</f>
        <v/>
      </c>
      <c r="L54" s="23" t="str">
        <f aca="false">IF(OR($B54="",$C54=""),"",IF(ISNA(MATCH($B54,Jobs!$A$5:$A$204,0)),"Job not found",IF(AND($C54="Labour",ISNA(MATCH($E54,Rates!$A$5:$A$19,0))),"Pick a work centre","OK")))</f>
        <v/>
      </c>
    </row>
    <row r="55" customFormat="false" ht="15" hidden="false" customHeight="false" outlineLevel="0" collapsed="false">
      <c r="A55" s="19"/>
      <c r="B55" s="15"/>
      <c r="C55" s="15"/>
      <c r="D55" s="15"/>
      <c r="E55" s="15"/>
      <c r="F55" s="21"/>
      <c r="G55" s="16"/>
      <c r="H55" s="15"/>
      <c r="I55" s="15"/>
      <c r="J55" s="15"/>
      <c r="K55" s="22" t="str">
        <f aca="false">IF(OR($B55="",$C55=""),"",IF($C55="Labour",N($F55)*IFERROR(INDEX(Rates!$B$5:$B$19,MATCH($E55,Rates!$A$5:$A$19,0)),0),N($F55)*N($G55)))</f>
        <v/>
      </c>
      <c r="L55" s="23" t="str">
        <f aca="false">IF(OR($B55="",$C55=""),"",IF(ISNA(MATCH($B55,Jobs!$A$5:$A$204,0)),"Job not found",IF(AND($C55="Labour",ISNA(MATCH($E55,Rates!$A$5:$A$19,0))),"Pick a work centre","OK")))</f>
        <v/>
      </c>
    </row>
    <row r="56" customFormat="false" ht="15" hidden="false" customHeight="false" outlineLevel="0" collapsed="false">
      <c r="A56" s="19"/>
      <c r="B56" s="15"/>
      <c r="C56" s="15"/>
      <c r="D56" s="15"/>
      <c r="E56" s="15"/>
      <c r="F56" s="21"/>
      <c r="G56" s="16"/>
      <c r="H56" s="15"/>
      <c r="I56" s="15"/>
      <c r="J56" s="15"/>
      <c r="K56" s="22" t="str">
        <f aca="false">IF(OR($B56="",$C56=""),"",IF($C56="Labour",N($F56)*IFERROR(INDEX(Rates!$B$5:$B$19,MATCH($E56,Rates!$A$5:$A$19,0)),0),N($F56)*N($G56)))</f>
        <v/>
      </c>
      <c r="L56" s="23" t="str">
        <f aca="false">IF(OR($B56="",$C56=""),"",IF(ISNA(MATCH($B56,Jobs!$A$5:$A$204,0)),"Job not found",IF(AND($C56="Labour",ISNA(MATCH($E56,Rates!$A$5:$A$19,0))),"Pick a work centre","OK")))</f>
        <v/>
      </c>
    </row>
    <row r="57" customFormat="false" ht="15" hidden="false" customHeight="false" outlineLevel="0" collapsed="false">
      <c r="A57" s="19"/>
      <c r="B57" s="15"/>
      <c r="C57" s="15"/>
      <c r="D57" s="15"/>
      <c r="E57" s="15"/>
      <c r="F57" s="21"/>
      <c r="G57" s="16"/>
      <c r="H57" s="15"/>
      <c r="I57" s="15"/>
      <c r="J57" s="15"/>
      <c r="K57" s="22" t="str">
        <f aca="false">IF(OR($B57="",$C57=""),"",IF($C57="Labour",N($F57)*IFERROR(INDEX(Rates!$B$5:$B$19,MATCH($E57,Rates!$A$5:$A$19,0)),0),N($F57)*N($G57)))</f>
        <v/>
      </c>
      <c r="L57" s="23" t="str">
        <f aca="false">IF(OR($B57="",$C57=""),"",IF(ISNA(MATCH($B57,Jobs!$A$5:$A$204,0)),"Job not found",IF(AND($C57="Labour",ISNA(MATCH($E57,Rates!$A$5:$A$19,0))),"Pick a work centre","OK")))</f>
        <v/>
      </c>
    </row>
    <row r="58" customFormat="false" ht="15" hidden="false" customHeight="false" outlineLevel="0" collapsed="false">
      <c r="A58" s="19"/>
      <c r="B58" s="15"/>
      <c r="C58" s="15"/>
      <c r="D58" s="15"/>
      <c r="E58" s="15"/>
      <c r="F58" s="21"/>
      <c r="G58" s="16"/>
      <c r="H58" s="15"/>
      <c r="I58" s="15"/>
      <c r="J58" s="15"/>
      <c r="K58" s="22" t="str">
        <f aca="false">IF(OR($B58="",$C58=""),"",IF($C58="Labour",N($F58)*IFERROR(INDEX(Rates!$B$5:$B$19,MATCH($E58,Rates!$A$5:$A$19,0)),0),N($F58)*N($G58)))</f>
        <v/>
      </c>
      <c r="L58" s="23" t="str">
        <f aca="false">IF(OR($B58="",$C58=""),"",IF(ISNA(MATCH($B58,Jobs!$A$5:$A$204,0)),"Job not found",IF(AND($C58="Labour",ISNA(MATCH($E58,Rates!$A$5:$A$19,0))),"Pick a work centre","OK")))</f>
        <v/>
      </c>
    </row>
    <row r="59" customFormat="false" ht="15" hidden="false" customHeight="false" outlineLevel="0" collapsed="false">
      <c r="A59" s="19"/>
      <c r="B59" s="15"/>
      <c r="C59" s="15"/>
      <c r="D59" s="15"/>
      <c r="E59" s="15"/>
      <c r="F59" s="21"/>
      <c r="G59" s="16"/>
      <c r="H59" s="15"/>
      <c r="I59" s="15"/>
      <c r="J59" s="15"/>
      <c r="K59" s="22" t="str">
        <f aca="false">IF(OR($B59="",$C59=""),"",IF($C59="Labour",N($F59)*IFERROR(INDEX(Rates!$B$5:$B$19,MATCH($E59,Rates!$A$5:$A$19,0)),0),N($F59)*N($G59)))</f>
        <v/>
      </c>
      <c r="L59" s="23" t="str">
        <f aca="false">IF(OR($B59="",$C59=""),"",IF(ISNA(MATCH($B59,Jobs!$A$5:$A$204,0)),"Job not found",IF(AND($C59="Labour",ISNA(MATCH($E59,Rates!$A$5:$A$19,0))),"Pick a work centre","OK")))</f>
        <v/>
      </c>
    </row>
    <row r="60" customFormat="false" ht="15" hidden="false" customHeight="false" outlineLevel="0" collapsed="false">
      <c r="A60" s="19"/>
      <c r="B60" s="15"/>
      <c r="C60" s="15"/>
      <c r="D60" s="15"/>
      <c r="E60" s="15"/>
      <c r="F60" s="21"/>
      <c r="G60" s="16"/>
      <c r="H60" s="15"/>
      <c r="I60" s="15"/>
      <c r="J60" s="15"/>
      <c r="K60" s="22" t="str">
        <f aca="false">IF(OR($B60="",$C60=""),"",IF($C60="Labour",N($F60)*IFERROR(INDEX(Rates!$B$5:$B$19,MATCH($E60,Rates!$A$5:$A$19,0)),0),N($F60)*N($G60)))</f>
        <v/>
      </c>
      <c r="L60" s="23" t="str">
        <f aca="false">IF(OR($B60="",$C60=""),"",IF(ISNA(MATCH($B60,Jobs!$A$5:$A$204,0)),"Job not found",IF(AND($C60="Labour",ISNA(MATCH($E60,Rates!$A$5:$A$19,0))),"Pick a work centre","OK")))</f>
        <v/>
      </c>
    </row>
    <row r="61" customFormat="false" ht="15" hidden="false" customHeight="false" outlineLevel="0" collapsed="false">
      <c r="A61" s="19"/>
      <c r="B61" s="15"/>
      <c r="C61" s="15"/>
      <c r="D61" s="15"/>
      <c r="E61" s="15"/>
      <c r="F61" s="21"/>
      <c r="G61" s="16"/>
      <c r="H61" s="15"/>
      <c r="I61" s="15"/>
      <c r="J61" s="15"/>
      <c r="K61" s="22" t="str">
        <f aca="false">IF(OR($B61="",$C61=""),"",IF($C61="Labour",N($F61)*IFERROR(INDEX(Rates!$B$5:$B$19,MATCH($E61,Rates!$A$5:$A$19,0)),0),N($F61)*N($G61)))</f>
        <v/>
      </c>
      <c r="L61" s="23" t="str">
        <f aca="false">IF(OR($B61="",$C61=""),"",IF(ISNA(MATCH($B61,Jobs!$A$5:$A$204,0)),"Job not found",IF(AND($C61="Labour",ISNA(MATCH($E61,Rates!$A$5:$A$19,0))),"Pick a work centre","OK")))</f>
        <v/>
      </c>
    </row>
    <row r="62" customFormat="false" ht="15" hidden="false" customHeight="false" outlineLevel="0" collapsed="false">
      <c r="A62" s="19"/>
      <c r="B62" s="15"/>
      <c r="C62" s="15"/>
      <c r="D62" s="15"/>
      <c r="E62" s="15"/>
      <c r="F62" s="21"/>
      <c r="G62" s="16"/>
      <c r="H62" s="15"/>
      <c r="I62" s="15"/>
      <c r="J62" s="15"/>
      <c r="K62" s="22" t="str">
        <f aca="false">IF(OR($B62="",$C62=""),"",IF($C62="Labour",N($F62)*IFERROR(INDEX(Rates!$B$5:$B$19,MATCH($E62,Rates!$A$5:$A$19,0)),0),N($F62)*N($G62)))</f>
        <v/>
      </c>
      <c r="L62" s="23" t="str">
        <f aca="false">IF(OR($B62="",$C62=""),"",IF(ISNA(MATCH($B62,Jobs!$A$5:$A$204,0)),"Job not found",IF(AND($C62="Labour",ISNA(MATCH($E62,Rates!$A$5:$A$19,0))),"Pick a work centre","OK")))</f>
        <v/>
      </c>
    </row>
    <row r="63" customFormat="false" ht="15" hidden="false" customHeight="false" outlineLevel="0" collapsed="false">
      <c r="A63" s="19"/>
      <c r="B63" s="15"/>
      <c r="C63" s="15"/>
      <c r="D63" s="15"/>
      <c r="E63" s="15"/>
      <c r="F63" s="21"/>
      <c r="G63" s="16"/>
      <c r="H63" s="15"/>
      <c r="I63" s="15"/>
      <c r="J63" s="15"/>
      <c r="K63" s="22" t="str">
        <f aca="false">IF(OR($B63="",$C63=""),"",IF($C63="Labour",N($F63)*IFERROR(INDEX(Rates!$B$5:$B$19,MATCH($E63,Rates!$A$5:$A$19,0)),0),N($F63)*N($G63)))</f>
        <v/>
      </c>
      <c r="L63" s="23" t="str">
        <f aca="false">IF(OR($B63="",$C63=""),"",IF(ISNA(MATCH($B63,Jobs!$A$5:$A$204,0)),"Job not found",IF(AND($C63="Labour",ISNA(MATCH($E63,Rates!$A$5:$A$19,0))),"Pick a work centre","OK")))</f>
        <v/>
      </c>
    </row>
    <row r="64" customFormat="false" ht="15" hidden="false" customHeight="false" outlineLevel="0" collapsed="false">
      <c r="A64" s="19"/>
      <c r="B64" s="15"/>
      <c r="C64" s="15"/>
      <c r="D64" s="15"/>
      <c r="E64" s="15"/>
      <c r="F64" s="21"/>
      <c r="G64" s="16"/>
      <c r="H64" s="15"/>
      <c r="I64" s="15"/>
      <c r="J64" s="15"/>
      <c r="K64" s="22" t="str">
        <f aca="false">IF(OR($B64="",$C64=""),"",IF($C64="Labour",N($F64)*IFERROR(INDEX(Rates!$B$5:$B$19,MATCH($E64,Rates!$A$5:$A$19,0)),0),N($F64)*N($G64)))</f>
        <v/>
      </c>
      <c r="L64" s="23" t="str">
        <f aca="false">IF(OR($B64="",$C64=""),"",IF(ISNA(MATCH($B64,Jobs!$A$5:$A$204,0)),"Job not found",IF(AND($C64="Labour",ISNA(MATCH($E64,Rates!$A$5:$A$19,0))),"Pick a work centre","OK")))</f>
        <v/>
      </c>
    </row>
    <row r="65" customFormat="false" ht="15" hidden="false" customHeight="false" outlineLevel="0" collapsed="false">
      <c r="A65" s="19"/>
      <c r="B65" s="15"/>
      <c r="C65" s="15"/>
      <c r="D65" s="15"/>
      <c r="E65" s="15"/>
      <c r="F65" s="21"/>
      <c r="G65" s="16"/>
      <c r="H65" s="15"/>
      <c r="I65" s="15"/>
      <c r="J65" s="15"/>
      <c r="K65" s="22" t="str">
        <f aca="false">IF(OR($B65="",$C65=""),"",IF($C65="Labour",N($F65)*IFERROR(INDEX(Rates!$B$5:$B$19,MATCH($E65,Rates!$A$5:$A$19,0)),0),N($F65)*N($G65)))</f>
        <v/>
      </c>
      <c r="L65" s="23" t="str">
        <f aca="false">IF(OR($B65="",$C65=""),"",IF(ISNA(MATCH($B65,Jobs!$A$5:$A$204,0)),"Job not found",IF(AND($C65="Labour",ISNA(MATCH($E65,Rates!$A$5:$A$19,0))),"Pick a work centre","OK")))</f>
        <v/>
      </c>
    </row>
    <row r="66" customFormat="false" ht="15" hidden="false" customHeight="false" outlineLevel="0" collapsed="false">
      <c r="A66" s="19"/>
      <c r="B66" s="15"/>
      <c r="C66" s="15"/>
      <c r="D66" s="15"/>
      <c r="E66" s="15"/>
      <c r="F66" s="21"/>
      <c r="G66" s="16"/>
      <c r="H66" s="15"/>
      <c r="I66" s="15"/>
      <c r="J66" s="15"/>
      <c r="K66" s="22" t="str">
        <f aca="false">IF(OR($B66="",$C66=""),"",IF($C66="Labour",N($F66)*IFERROR(INDEX(Rates!$B$5:$B$19,MATCH($E66,Rates!$A$5:$A$19,0)),0),N($F66)*N($G66)))</f>
        <v/>
      </c>
      <c r="L66" s="23" t="str">
        <f aca="false">IF(OR($B66="",$C66=""),"",IF(ISNA(MATCH($B66,Jobs!$A$5:$A$204,0)),"Job not found",IF(AND($C66="Labour",ISNA(MATCH($E66,Rates!$A$5:$A$19,0))),"Pick a work centre","OK")))</f>
        <v/>
      </c>
    </row>
    <row r="67" customFormat="false" ht="15" hidden="false" customHeight="false" outlineLevel="0" collapsed="false">
      <c r="A67" s="19"/>
      <c r="B67" s="15"/>
      <c r="C67" s="15"/>
      <c r="D67" s="15"/>
      <c r="E67" s="15"/>
      <c r="F67" s="21"/>
      <c r="G67" s="16"/>
      <c r="H67" s="15"/>
      <c r="I67" s="15"/>
      <c r="J67" s="15"/>
      <c r="K67" s="22" t="str">
        <f aca="false">IF(OR($B67="",$C67=""),"",IF($C67="Labour",N($F67)*IFERROR(INDEX(Rates!$B$5:$B$19,MATCH($E67,Rates!$A$5:$A$19,0)),0),N($F67)*N($G67)))</f>
        <v/>
      </c>
      <c r="L67" s="23" t="str">
        <f aca="false">IF(OR($B67="",$C67=""),"",IF(ISNA(MATCH($B67,Jobs!$A$5:$A$204,0)),"Job not found",IF(AND($C67="Labour",ISNA(MATCH($E67,Rates!$A$5:$A$19,0))),"Pick a work centre","OK")))</f>
        <v/>
      </c>
    </row>
    <row r="68" customFormat="false" ht="15" hidden="false" customHeight="false" outlineLevel="0" collapsed="false">
      <c r="A68" s="19"/>
      <c r="B68" s="15"/>
      <c r="C68" s="15"/>
      <c r="D68" s="15"/>
      <c r="E68" s="15"/>
      <c r="F68" s="21"/>
      <c r="G68" s="16"/>
      <c r="H68" s="15"/>
      <c r="I68" s="15"/>
      <c r="J68" s="15"/>
      <c r="K68" s="22" t="str">
        <f aca="false">IF(OR($B68="",$C68=""),"",IF($C68="Labour",N($F68)*IFERROR(INDEX(Rates!$B$5:$B$19,MATCH($E68,Rates!$A$5:$A$19,0)),0),N($F68)*N($G68)))</f>
        <v/>
      </c>
      <c r="L68" s="23" t="str">
        <f aca="false">IF(OR($B68="",$C68=""),"",IF(ISNA(MATCH($B68,Jobs!$A$5:$A$204,0)),"Job not found",IF(AND($C68="Labour",ISNA(MATCH($E68,Rates!$A$5:$A$19,0))),"Pick a work centre","OK")))</f>
        <v/>
      </c>
    </row>
    <row r="69" customFormat="false" ht="15" hidden="false" customHeight="false" outlineLevel="0" collapsed="false">
      <c r="A69" s="19"/>
      <c r="B69" s="15"/>
      <c r="C69" s="15"/>
      <c r="D69" s="15"/>
      <c r="E69" s="15"/>
      <c r="F69" s="21"/>
      <c r="G69" s="16"/>
      <c r="H69" s="15"/>
      <c r="I69" s="15"/>
      <c r="J69" s="15"/>
      <c r="K69" s="22" t="str">
        <f aca="false">IF(OR($B69="",$C69=""),"",IF($C69="Labour",N($F69)*IFERROR(INDEX(Rates!$B$5:$B$19,MATCH($E69,Rates!$A$5:$A$19,0)),0),N($F69)*N($G69)))</f>
        <v/>
      </c>
      <c r="L69" s="23" t="str">
        <f aca="false">IF(OR($B69="",$C69=""),"",IF(ISNA(MATCH($B69,Jobs!$A$5:$A$204,0)),"Job not found",IF(AND($C69="Labour",ISNA(MATCH($E69,Rates!$A$5:$A$19,0))),"Pick a work centre","OK")))</f>
        <v/>
      </c>
    </row>
    <row r="70" customFormat="false" ht="15" hidden="false" customHeight="false" outlineLevel="0" collapsed="false">
      <c r="A70" s="19"/>
      <c r="B70" s="15"/>
      <c r="C70" s="15"/>
      <c r="D70" s="15"/>
      <c r="E70" s="15"/>
      <c r="F70" s="21"/>
      <c r="G70" s="16"/>
      <c r="H70" s="15"/>
      <c r="I70" s="15"/>
      <c r="J70" s="15"/>
      <c r="K70" s="22" t="str">
        <f aca="false">IF(OR($B70="",$C70=""),"",IF($C70="Labour",N($F70)*IFERROR(INDEX(Rates!$B$5:$B$19,MATCH($E70,Rates!$A$5:$A$19,0)),0),N($F70)*N($G70)))</f>
        <v/>
      </c>
      <c r="L70" s="23" t="str">
        <f aca="false">IF(OR($B70="",$C70=""),"",IF(ISNA(MATCH($B70,Jobs!$A$5:$A$204,0)),"Job not found",IF(AND($C70="Labour",ISNA(MATCH($E70,Rates!$A$5:$A$19,0))),"Pick a work centre","OK")))</f>
        <v/>
      </c>
    </row>
    <row r="71" customFormat="false" ht="15" hidden="false" customHeight="false" outlineLevel="0" collapsed="false">
      <c r="A71" s="19"/>
      <c r="B71" s="15"/>
      <c r="C71" s="15"/>
      <c r="D71" s="15"/>
      <c r="E71" s="15"/>
      <c r="F71" s="21"/>
      <c r="G71" s="16"/>
      <c r="H71" s="15"/>
      <c r="I71" s="15"/>
      <c r="J71" s="15"/>
      <c r="K71" s="22" t="str">
        <f aca="false">IF(OR($B71="",$C71=""),"",IF($C71="Labour",N($F71)*IFERROR(INDEX(Rates!$B$5:$B$19,MATCH($E71,Rates!$A$5:$A$19,0)),0),N($F71)*N($G71)))</f>
        <v/>
      </c>
      <c r="L71" s="23" t="str">
        <f aca="false">IF(OR($B71="",$C71=""),"",IF(ISNA(MATCH($B71,Jobs!$A$5:$A$204,0)),"Job not found",IF(AND($C71="Labour",ISNA(MATCH($E71,Rates!$A$5:$A$19,0))),"Pick a work centre","OK")))</f>
        <v/>
      </c>
    </row>
    <row r="72" customFormat="false" ht="15" hidden="false" customHeight="false" outlineLevel="0" collapsed="false">
      <c r="A72" s="19"/>
      <c r="B72" s="15"/>
      <c r="C72" s="15"/>
      <c r="D72" s="15"/>
      <c r="E72" s="15"/>
      <c r="F72" s="21"/>
      <c r="G72" s="16"/>
      <c r="H72" s="15"/>
      <c r="I72" s="15"/>
      <c r="J72" s="15"/>
      <c r="K72" s="22" t="str">
        <f aca="false">IF(OR($B72="",$C72=""),"",IF($C72="Labour",N($F72)*IFERROR(INDEX(Rates!$B$5:$B$19,MATCH($E72,Rates!$A$5:$A$19,0)),0),N($F72)*N($G72)))</f>
        <v/>
      </c>
      <c r="L72" s="23" t="str">
        <f aca="false">IF(OR($B72="",$C72=""),"",IF(ISNA(MATCH($B72,Jobs!$A$5:$A$204,0)),"Job not found",IF(AND($C72="Labour",ISNA(MATCH($E72,Rates!$A$5:$A$19,0))),"Pick a work centre","OK")))</f>
        <v/>
      </c>
    </row>
    <row r="73" customFormat="false" ht="15" hidden="false" customHeight="false" outlineLevel="0" collapsed="false">
      <c r="A73" s="19"/>
      <c r="B73" s="15"/>
      <c r="C73" s="15"/>
      <c r="D73" s="15"/>
      <c r="E73" s="15"/>
      <c r="F73" s="21"/>
      <c r="G73" s="16"/>
      <c r="H73" s="15"/>
      <c r="I73" s="15"/>
      <c r="J73" s="15"/>
      <c r="K73" s="22" t="str">
        <f aca="false">IF(OR($B73="",$C73=""),"",IF($C73="Labour",N($F73)*IFERROR(INDEX(Rates!$B$5:$B$19,MATCH($E73,Rates!$A$5:$A$19,0)),0),N($F73)*N($G73)))</f>
        <v/>
      </c>
      <c r="L73" s="23" t="str">
        <f aca="false">IF(OR($B73="",$C73=""),"",IF(ISNA(MATCH($B73,Jobs!$A$5:$A$204,0)),"Job not found",IF(AND($C73="Labour",ISNA(MATCH($E73,Rates!$A$5:$A$19,0))),"Pick a work centre","OK")))</f>
        <v/>
      </c>
    </row>
    <row r="74" customFormat="false" ht="15" hidden="false" customHeight="false" outlineLevel="0" collapsed="false">
      <c r="A74" s="19"/>
      <c r="B74" s="15"/>
      <c r="C74" s="15"/>
      <c r="D74" s="15"/>
      <c r="E74" s="15"/>
      <c r="F74" s="21"/>
      <c r="G74" s="16"/>
      <c r="H74" s="15"/>
      <c r="I74" s="15"/>
      <c r="J74" s="15"/>
      <c r="K74" s="22" t="str">
        <f aca="false">IF(OR($B74="",$C74=""),"",IF($C74="Labour",N($F74)*IFERROR(INDEX(Rates!$B$5:$B$19,MATCH($E74,Rates!$A$5:$A$19,0)),0),N($F74)*N($G74)))</f>
        <v/>
      </c>
      <c r="L74" s="23" t="str">
        <f aca="false">IF(OR($B74="",$C74=""),"",IF(ISNA(MATCH($B74,Jobs!$A$5:$A$204,0)),"Job not found",IF(AND($C74="Labour",ISNA(MATCH($E74,Rates!$A$5:$A$19,0))),"Pick a work centre","OK")))</f>
        <v/>
      </c>
    </row>
    <row r="75" customFormat="false" ht="15" hidden="false" customHeight="false" outlineLevel="0" collapsed="false">
      <c r="A75" s="19"/>
      <c r="B75" s="15"/>
      <c r="C75" s="15"/>
      <c r="D75" s="15"/>
      <c r="E75" s="15"/>
      <c r="F75" s="21"/>
      <c r="G75" s="16"/>
      <c r="H75" s="15"/>
      <c r="I75" s="15"/>
      <c r="J75" s="15"/>
      <c r="K75" s="22" t="str">
        <f aca="false">IF(OR($B75="",$C75=""),"",IF($C75="Labour",N($F75)*IFERROR(INDEX(Rates!$B$5:$B$19,MATCH($E75,Rates!$A$5:$A$19,0)),0),N($F75)*N($G75)))</f>
        <v/>
      </c>
      <c r="L75" s="23" t="str">
        <f aca="false">IF(OR($B75="",$C75=""),"",IF(ISNA(MATCH($B75,Jobs!$A$5:$A$204,0)),"Job not found",IF(AND($C75="Labour",ISNA(MATCH($E75,Rates!$A$5:$A$19,0))),"Pick a work centre","OK")))</f>
        <v/>
      </c>
    </row>
    <row r="76" customFormat="false" ht="15" hidden="false" customHeight="false" outlineLevel="0" collapsed="false">
      <c r="A76" s="19"/>
      <c r="B76" s="15"/>
      <c r="C76" s="15"/>
      <c r="D76" s="15"/>
      <c r="E76" s="15"/>
      <c r="F76" s="21"/>
      <c r="G76" s="16"/>
      <c r="H76" s="15"/>
      <c r="I76" s="15"/>
      <c r="J76" s="15"/>
      <c r="K76" s="22" t="str">
        <f aca="false">IF(OR($B76="",$C76=""),"",IF($C76="Labour",N($F76)*IFERROR(INDEX(Rates!$B$5:$B$19,MATCH($E76,Rates!$A$5:$A$19,0)),0),N($F76)*N($G76)))</f>
        <v/>
      </c>
      <c r="L76" s="23" t="str">
        <f aca="false">IF(OR($B76="",$C76=""),"",IF(ISNA(MATCH($B76,Jobs!$A$5:$A$204,0)),"Job not found",IF(AND($C76="Labour",ISNA(MATCH($E76,Rates!$A$5:$A$19,0))),"Pick a work centre","OK")))</f>
        <v/>
      </c>
    </row>
    <row r="77" customFormat="false" ht="15" hidden="false" customHeight="false" outlineLevel="0" collapsed="false">
      <c r="A77" s="19"/>
      <c r="B77" s="15"/>
      <c r="C77" s="15"/>
      <c r="D77" s="15"/>
      <c r="E77" s="15"/>
      <c r="F77" s="21"/>
      <c r="G77" s="16"/>
      <c r="H77" s="15"/>
      <c r="I77" s="15"/>
      <c r="J77" s="15"/>
      <c r="K77" s="22" t="str">
        <f aca="false">IF(OR($B77="",$C77=""),"",IF($C77="Labour",N($F77)*IFERROR(INDEX(Rates!$B$5:$B$19,MATCH($E77,Rates!$A$5:$A$19,0)),0),N($F77)*N($G77)))</f>
        <v/>
      </c>
      <c r="L77" s="23" t="str">
        <f aca="false">IF(OR($B77="",$C77=""),"",IF(ISNA(MATCH($B77,Jobs!$A$5:$A$204,0)),"Job not found",IF(AND($C77="Labour",ISNA(MATCH($E77,Rates!$A$5:$A$19,0))),"Pick a work centre","OK")))</f>
        <v/>
      </c>
    </row>
    <row r="78" customFormat="false" ht="15" hidden="false" customHeight="false" outlineLevel="0" collapsed="false">
      <c r="A78" s="19"/>
      <c r="B78" s="15"/>
      <c r="C78" s="15"/>
      <c r="D78" s="15"/>
      <c r="E78" s="15"/>
      <c r="F78" s="21"/>
      <c r="G78" s="16"/>
      <c r="H78" s="15"/>
      <c r="I78" s="15"/>
      <c r="J78" s="15"/>
      <c r="K78" s="22" t="str">
        <f aca="false">IF(OR($B78="",$C78=""),"",IF($C78="Labour",N($F78)*IFERROR(INDEX(Rates!$B$5:$B$19,MATCH($E78,Rates!$A$5:$A$19,0)),0),N($F78)*N($G78)))</f>
        <v/>
      </c>
      <c r="L78" s="23" t="str">
        <f aca="false">IF(OR($B78="",$C78=""),"",IF(ISNA(MATCH($B78,Jobs!$A$5:$A$204,0)),"Job not found",IF(AND($C78="Labour",ISNA(MATCH($E78,Rates!$A$5:$A$19,0))),"Pick a work centre","OK")))</f>
        <v/>
      </c>
    </row>
    <row r="79" customFormat="false" ht="15" hidden="false" customHeight="false" outlineLevel="0" collapsed="false">
      <c r="A79" s="19"/>
      <c r="B79" s="15"/>
      <c r="C79" s="15"/>
      <c r="D79" s="15"/>
      <c r="E79" s="15"/>
      <c r="F79" s="21"/>
      <c r="G79" s="16"/>
      <c r="H79" s="15"/>
      <c r="I79" s="15"/>
      <c r="J79" s="15"/>
      <c r="K79" s="22" t="str">
        <f aca="false">IF(OR($B79="",$C79=""),"",IF($C79="Labour",N($F79)*IFERROR(INDEX(Rates!$B$5:$B$19,MATCH($E79,Rates!$A$5:$A$19,0)),0),N($F79)*N($G79)))</f>
        <v/>
      </c>
      <c r="L79" s="23" t="str">
        <f aca="false">IF(OR($B79="",$C79=""),"",IF(ISNA(MATCH($B79,Jobs!$A$5:$A$204,0)),"Job not found",IF(AND($C79="Labour",ISNA(MATCH($E79,Rates!$A$5:$A$19,0))),"Pick a work centre","OK")))</f>
        <v/>
      </c>
    </row>
    <row r="80" customFormat="false" ht="15" hidden="false" customHeight="false" outlineLevel="0" collapsed="false">
      <c r="A80" s="19"/>
      <c r="B80" s="15"/>
      <c r="C80" s="15"/>
      <c r="D80" s="15"/>
      <c r="E80" s="15"/>
      <c r="F80" s="21"/>
      <c r="G80" s="16"/>
      <c r="H80" s="15"/>
      <c r="I80" s="15"/>
      <c r="J80" s="15"/>
      <c r="K80" s="22" t="str">
        <f aca="false">IF(OR($B80="",$C80=""),"",IF($C80="Labour",N($F80)*IFERROR(INDEX(Rates!$B$5:$B$19,MATCH($E80,Rates!$A$5:$A$19,0)),0),N($F80)*N($G80)))</f>
        <v/>
      </c>
      <c r="L80" s="23" t="str">
        <f aca="false">IF(OR($B80="",$C80=""),"",IF(ISNA(MATCH($B80,Jobs!$A$5:$A$204,0)),"Job not found",IF(AND($C80="Labour",ISNA(MATCH($E80,Rates!$A$5:$A$19,0))),"Pick a work centre","OK")))</f>
        <v/>
      </c>
    </row>
    <row r="81" customFormat="false" ht="15" hidden="false" customHeight="false" outlineLevel="0" collapsed="false">
      <c r="A81" s="19"/>
      <c r="B81" s="15"/>
      <c r="C81" s="15"/>
      <c r="D81" s="15"/>
      <c r="E81" s="15"/>
      <c r="F81" s="21"/>
      <c r="G81" s="16"/>
      <c r="H81" s="15"/>
      <c r="I81" s="15"/>
      <c r="J81" s="15"/>
      <c r="K81" s="22" t="str">
        <f aca="false">IF(OR($B81="",$C81=""),"",IF($C81="Labour",N($F81)*IFERROR(INDEX(Rates!$B$5:$B$19,MATCH($E81,Rates!$A$5:$A$19,0)),0),N($F81)*N($G81)))</f>
        <v/>
      </c>
      <c r="L81" s="23" t="str">
        <f aca="false">IF(OR($B81="",$C81=""),"",IF(ISNA(MATCH($B81,Jobs!$A$5:$A$204,0)),"Job not found",IF(AND($C81="Labour",ISNA(MATCH($E81,Rates!$A$5:$A$19,0))),"Pick a work centre","OK")))</f>
        <v/>
      </c>
    </row>
    <row r="82" customFormat="false" ht="15" hidden="false" customHeight="false" outlineLevel="0" collapsed="false">
      <c r="A82" s="19"/>
      <c r="B82" s="15"/>
      <c r="C82" s="15"/>
      <c r="D82" s="15"/>
      <c r="E82" s="15"/>
      <c r="F82" s="21"/>
      <c r="G82" s="16"/>
      <c r="H82" s="15"/>
      <c r="I82" s="15"/>
      <c r="J82" s="15"/>
      <c r="K82" s="22" t="str">
        <f aca="false">IF(OR($B82="",$C82=""),"",IF($C82="Labour",N($F82)*IFERROR(INDEX(Rates!$B$5:$B$19,MATCH($E82,Rates!$A$5:$A$19,0)),0),N($F82)*N($G82)))</f>
        <v/>
      </c>
      <c r="L82" s="23" t="str">
        <f aca="false">IF(OR($B82="",$C82=""),"",IF(ISNA(MATCH($B82,Jobs!$A$5:$A$204,0)),"Job not found",IF(AND($C82="Labour",ISNA(MATCH($E82,Rates!$A$5:$A$19,0))),"Pick a work centre","OK")))</f>
        <v/>
      </c>
    </row>
    <row r="83" customFormat="false" ht="15" hidden="false" customHeight="false" outlineLevel="0" collapsed="false">
      <c r="A83" s="19"/>
      <c r="B83" s="15"/>
      <c r="C83" s="15"/>
      <c r="D83" s="15"/>
      <c r="E83" s="15"/>
      <c r="F83" s="21"/>
      <c r="G83" s="16"/>
      <c r="H83" s="15"/>
      <c r="I83" s="15"/>
      <c r="J83" s="15"/>
      <c r="K83" s="22" t="str">
        <f aca="false">IF(OR($B83="",$C83=""),"",IF($C83="Labour",N($F83)*IFERROR(INDEX(Rates!$B$5:$B$19,MATCH($E83,Rates!$A$5:$A$19,0)),0),N($F83)*N($G83)))</f>
        <v/>
      </c>
      <c r="L83" s="23" t="str">
        <f aca="false">IF(OR($B83="",$C83=""),"",IF(ISNA(MATCH($B83,Jobs!$A$5:$A$204,0)),"Job not found",IF(AND($C83="Labour",ISNA(MATCH($E83,Rates!$A$5:$A$19,0))),"Pick a work centre","OK")))</f>
        <v/>
      </c>
    </row>
    <row r="84" customFormat="false" ht="15" hidden="false" customHeight="false" outlineLevel="0" collapsed="false">
      <c r="A84" s="19"/>
      <c r="B84" s="15"/>
      <c r="C84" s="15"/>
      <c r="D84" s="15"/>
      <c r="E84" s="15"/>
      <c r="F84" s="21"/>
      <c r="G84" s="16"/>
      <c r="H84" s="15"/>
      <c r="I84" s="15"/>
      <c r="J84" s="15"/>
      <c r="K84" s="22" t="str">
        <f aca="false">IF(OR($B84="",$C84=""),"",IF($C84="Labour",N($F84)*IFERROR(INDEX(Rates!$B$5:$B$19,MATCH($E84,Rates!$A$5:$A$19,0)),0),N($F84)*N($G84)))</f>
        <v/>
      </c>
      <c r="L84" s="23" t="str">
        <f aca="false">IF(OR($B84="",$C84=""),"",IF(ISNA(MATCH($B84,Jobs!$A$5:$A$204,0)),"Job not found",IF(AND($C84="Labour",ISNA(MATCH($E84,Rates!$A$5:$A$19,0))),"Pick a work centre","OK")))</f>
        <v/>
      </c>
    </row>
    <row r="85" customFormat="false" ht="15" hidden="false" customHeight="false" outlineLevel="0" collapsed="false">
      <c r="A85" s="19"/>
      <c r="B85" s="15"/>
      <c r="C85" s="15"/>
      <c r="D85" s="15"/>
      <c r="E85" s="15"/>
      <c r="F85" s="21"/>
      <c r="G85" s="16"/>
      <c r="H85" s="15"/>
      <c r="I85" s="15"/>
      <c r="J85" s="15"/>
      <c r="K85" s="22" t="str">
        <f aca="false">IF(OR($B85="",$C85=""),"",IF($C85="Labour",N($F85)*IFERROR(INDEX(Rates!$B$5:$B$19,MATCH($E85,Rates!$A$5:$A$19,0)),0),N($F85)*N($G85)))</f>
        <v/>
      </c>
      <c r="L85" s="23" t="str">
        <f aca="false">IF(OR($B85="",$C85=""),"",IF(ISNA(MATCH($B85,Jobs!$A$5:$A$204,0)),"Job not found",IF(AND($C85="Labour",ISNA(MATCH($E85,Rates!$A$5:$A$19,0))),"Pick a work centre","OK")))</f>
        <v/>
      </c>
    </row>
    <row r="86" customFormat="false" ht="15" hidden="false" customHeight="false" outlineLevel="0" collapsed="false">
      <c r="A86" s="19"/>
      <c r="B86" s="15"/>
      <c r="C86" s="15"/>
      <c r="D86" s="15"/>
      <c r="E86" s="15"/>
      <c r="F86" s="21"/>
      <c r="G86" s="16"/>
      <c r="H86" s="15"/>
      <c r="I86" s="15"/>
      <c r="J86" s="15"/>
      <c r="K86" s="22" t="str">
        <f aca="false">IF(OR($B86="",$C86=""),"",IF($C86="Labour",N($F86)*IFERROR(INDEX(Rates!$B$5:$B$19,MATCH($E86,Rates!$A$5:$A$19,0)),0),N($F86)*N($G86)))</f>
        <v/>
      </c>
      <c r="L86" s="23" t="str">
        <f aca="false">IF(OR($B86="",$C86=""),"",IF(ISNA(MATCH($B86,Jobs!$A$5:$A$204,0)),"Job not found",IF(AND($C86="Labour",ISNA(MATCH($E86,Rates!$A$5:$A$19,0))),"Pick a work centre","OK")))</f>
        <v/>
      </c>
    </row>
    <row r="87" customFormat="false" ht="15" hidden="false" customHeight="false" outlineLevel="0" collapsed="false">
      <c r="A87" s="19"/>
      <c r="B87" s="15"/>
      <c r="C87" s="15"/>
      <c r="D87" s="15"/>
      <c r="E87" s="15"/>
      <c r="F87" s="21"/>
      <c r="G87" s="16"/>
      <c r="H87" s="15"/>
      <c r="I87" s="15"/>
      <c r="J87" s="15"/>
      <c r="K87" s="22" t="str">
        <f aca="false">IF(OR($B87="",$C87=""),"",IF($C87="Labour",N($F87)*IFERROR(INDEX(Rates!$B$5:$B$19,MATCH($E87,Rates!$A$5:$A$19,0)),0),N($F87)*N($G87)))</f>
        <v/>
      </c>
      <c r="L87" s="23" t="str">
        <f aca="false">IF(OR($B87="",$C87=""),"",IF(ISNA(MATCH($B87,Jobs!$A$5:$A$204,0)),"Job not found",IF(AND($C87="Labour",ISNA(MATCH($E87,Rates!$A$5:$A$19,0))),"Pick a work centre","OK")))</f>
        <v/>
      </c>
    </row>
    <row r="88" customFormat="false" ht="15" hidden="false" customHeight="false" outlineLevel="0" collapsed="false">
      <c r="A88" s="19"/>
      <c r="B88" s="15"/>
      <c r="C88" s="15"/>
      <c r="D88" s="15"/>
      <c r="E88" s="15"/>
      <c r="F88" s="21"/>
      <c r="G88" s="16"/>
      <c r="H88" s="15"/>
      <c r="I88" s="15"/>
      <c r="J88" s="15"/>
      <c r="K88" s="22" t="str">
        <f aca="false">IF(OR($B88="",$C88=""),"",IF($C88="Labour",N($F88)*IFERROR(INDEX(Rates!$B$5:$B$19,MATCH($E88,Rates!$A$5:$A$19,0)),0),N($F88)*N($G88)))</f>
        <v/>
      </c>
      <c r="L88" s="23" t="str">
        <f aca="false">IF(OR($B88="",$C88=""),"",IF(ISNA(MATCH($B88,Jobs!$A$5:$A$204,0)),"Job not found",IF(AND($C88="Labour",ISNA(MATCH($E88,Rates!$A$5:$A$19,0))),"Pick a work centre","OK")))</f>
        <v/>
      </c>
    </row>
    <row r="89" customFormat="false" ht="15" hidden="false" customHeight="false" outlineLevel="0" collapsed="false">
      <c r="A89" s="19"/>
      <c r="B89" s="15"/>
      <c r="C89" s="15"/>
      <c r="D89" s="15"/>
      <c r="E89" s="15"/>
      <c r="F89" s="21"/>
      <c r="G89" s="16"/>
      <c r="H89" s="15"/>
      <c r="I89" s="15"/>
      <c r="J89" s="15"/>
      <c r="K89" s="22" t="str">
        <f aca="false">IF(OR($B89="",$C89=""),"",IF($C89="Labour",N($F89)*IFERROR(INDEX(Rates!$B$5:$B$19,MATCH($E89,Rates!$A$5:$A$19,0)),0),N($F89)*N($G89)))</f>
        <v/>
      </c>
      <c r="L89" s="23" t="str">
        <f aca="false">IF(OR($B89="",$C89=""),"",IF(ISNA(MATCH($B89,Jobs!$A$5:$A$204,0)),"Job not found",IF(AND($C89="Labour",ISNA(MATCH($E89,Rates!$A$5:$A$19,0))),"Pick a work centre","OK")))</f>
        <v/>
      </c>
    </row>
    <row r="90" customFormat="false" ht="15" hidden="false" customHeight="false" outlineLevel="0" collapsed="false">
      <c r="A90" s="19"/>
      <c r="B90" s="15"/>
      <c r="C90" s="15"/>
      <c r="D90" s="15"/>
      <c r="E90" s="15"/>
      <c r="F90" s="21"/>
      <c r="G90" s="16"/>
      <c r="H90" s="15"/>
      <c r="I90" s="15"/>
      <c r="J90" s="15"/>
      <c r="K90" s="22" t="str">
        <f aca="false">IF(OR($B90="",$C90=""),"",IF($C90="Labour",N($F90)*IFERROR(INDEX(Rates!$B$5:$B$19,MATCH($E90,Rates!$A$5:$A$19,0)),0),N($F90)*N($G90)))</f>
        <v/>
      </c>
      <c r="L90" s="23" t="str">
        <f aca="false">IF(OR($B90="",$C90=""),"",IF(ISNA(MATCH($B90,Jobs!$A$5:$A$204,0)),"Job not found",IF(AND($C90="Labour",ISNA(MATCH($E90,Rates!$A$5:$A$19,0))),"Pick a work centre","OK")))</f>
        <v/>
      </c>
    </row>
    <row r="91" customFormat="false" ht="15" hidden="false" customHeight="false" outlineLevel="0" collapsed="false">
      <c r="A91" s="19"/>
      <c r="B91" s="15"/>
      <c r="C91" s="15"/>
      <c r="D91" s="15"/>
      <c r="E91" s="15"/>
      <c r="F91" s="21"/>
      <c r="G91" s="16"/>
      <c r="H91" s="15"/>
      <c r="I91" s="15"/>
      <c r="J91" s="15"/>
      <c r="K91" s="22" t="str">
        <f aca="false">IF(OR($B91="",$C91=""),"",IF($C91="Labour",N($F91)*IFERROR(INDEX(Rates!$B$5:$B$19,MATCH($E91,Rates!$A$5:$A$19,0)),0),N($F91)*N($G91)))</f>
        <v/>
      </c>
      <c r="L91" s="23" t="str">
        <f aca="false">IF(OR($B91="",$C91=""),"",IF(ISNA(MATCH($B91,Jobs!$A$5:$A$204,0)),"Job not found",IF(AND($C91="Labour",ISNA(MATCH($E91,Rates!$A$5:$A$19,0))),"Pick a work centre","OK")))</f>
        <v/>
      </c>
    </row>
    <row r="92" customFormat="false" ht="15" hidden="false" customHeight="false" outlineLevel="0" collapsed="false">
      <c r="A92" s="19"/>
      <c r="B92" s="15"/>
      <c r="C92" s="15"/>
      <c r="D92" s="15"/>
      <c r="E92" s="15"/>
      <c r="F92" s="21"/>
      <c r="G92" s="16"/>
      <c r="H92" s="15"/>
      <c r="I92" s="15"/>
      <c r="J92" s="15"/>
      <c r="K92" s="22" t="str">
        <f aca="false">IF(OR($B92="",$C92=""),"",IF($C92="Labour",N($F92)*IFERROR(INDEX(Rates!$B$5:$B$19,MATCH($E92,Rates!$A$5:$A$19,0)),0),N($F92)*N($G92)))</f>
        <v/>
      </c>
      <c r="L92" s="23" t="str">
        <f aca="false">IF(OR($B92="",$C92=""),"",IF(ISNA(MATCH($B92,Jobs!$A$5:$A$204,0)),"Job not found",IF(AND($C92="Labour",ISNA(MATCH($E92,Rates!$A$5:$A$19,0))),"Pick a work centre","OK")))</f>
        <v/>
      </c>
    </row>
    <row r="93" customFormat="false" ht="15" hidden="false" customHeight="false" outlineLevel="0" collapsed="false">
      <c r="A93" s="19"/>
      <c r="B93" s="15"/>
      <c r="C93" s="15"/>
      <c r="D93" s="15"/>
      <c r="E93" s="15"/>
      <c r="F93" s="21"/>
      <c r="G93" s="16"/>
      <c r="H93" s="15"/>
      <c r="I93" s="15"/>
      <c r="J93" s="15"/>
      <c r="K93" s="22" t="str">
        <f aca="false">IF(OR($B93="",$C93=""),"",IF($C93="Labour",N($F93)*IFERROR(INDEX(Rates!$B$5:$B$19,MATCH($E93,Rates!$A$5:$A$19,0)),0),N($F93)*N($G93)))</f>
        <v/>
      </c>
      <c r="L93" s="23" t="str">
        <f aca="false">IF(OR($B93="",$C93=""),"",IF(ISNA(MATCH($B93,Jobs!$A$5:$A$204,0)),"Job not found",IF(AND($C93="Labour",ISNA(MATCH($E93,Rates!$A$5:$A$19,0))),"Pick a work centre","OK")))</f>
        <v/>
      </c>
    </row>
    <row r="94" customFormat="false" ht="15" hidden="false" customHeight="false" outlineLevel="0" collapsed="false">
      <c r="A94" s="19"/>
      <c r="B94" s="15"/>
      <c r="C94" s="15"/>
      <c r="D94" s="15"/>
      <c r="E94" s="15"/>
      <c r="F94" s="21"/>
      <c r="G94" s="16"/>
      <c r="H94" s="15"/>
      <c r="I94" s="15"/>
      <c r="J94" s="15"/>
      <c r="K94" s="22" t="str">
        <f aca="false">IF(OR($B94="",$C94=""),"",IF($C94="Labour",N($F94)*IFERROR(INDEX(Rates!$B$5:$B$19,MATCH($E94,Rates!$A$5:$A$19,0)),0),N($F94)*N($G94)))</f>
        <v/>
      </c>
      <c r="L94" s="23" t="str">
        <f aca="false">IF(OR($B94="",$C94=""),"",IF(ISNA(MATCH($B94,Jobs!$A$5:$A$204,0)),"Job not found",IF(AND($C94="Labour",ISNA(MATCH($E94,Rates!$A$5:$A$19,0))),"Pick a work centre","OK")))</f>
        <v/>
      </c>
    </row>
    <row r="95" customFormat="false" ht="15" hidden="false" customHeight="false" outlineLevel="0" collapsed="false">
      <c r="A95" s="19"/>
      <c r="B95" s="15"/>
      <c r="C95" s="15"/>
      <c r="D95" s="15"/>
      <c r="E95" s="15"/>
      <c r="F95" s="21"/>
      <c r="G95" s="16"/>
      <c r="H95" s="15"/>
      <c r="I95" s="15"/>
      <c r="J95" s="15"/>
      <c r="K95" s="22" t="str">
        <f aca="false">IF(OR($B95="",$C95=""),"",IF($C95="Labour",N($F95)*IFERROR(INDEX(Rates!$B$5:$B$19,MATCH($E95,Rates!$A$5:$A$19,0)),0),N($F95)*N($G95)))</f>
        <v/>
      </c>
      <c r="L95" s="23" t="str">
        <f aca="false">IF(OR($B95="",$C95=""),"",IF(ISNA(MATCH($B95,Jobs!$A$5:$A$204,0)),"Job not found",IF(AND($C95="Labour",ISNA(MATCH($E95,Rates!$A$5:$A$19,0))),"Pick a work centre","OK")))</f>
        <v/>
      </c>
    </row>
    <row r="96" customFormat="false" ht="15" hidden="false" customHeight="false" outlineLevel="0" collapsed="false">
      <c r="A96" s="19"/>
      <c r="B96" s="15"/>
      <c r="C96" s="15"/>
      <c r="D96" s="15"/>
      <c r="E96" s="15"/>
      <c r="F96" s="21"/>
      <c r="G96" s="16"/>
      <c r="H96" s="15"/>
      <c r="I96" s="15"/>
      <c r="J96" s="15"/>
      <c r="K96" s="22" t="str">
        <f aca="false">IF(OR($B96="",$C96=""),"",IF($C96="Labour",N($F96)*IFERROR(INDEX(Rates!$B$5:$B$19,MATCH($E96,Rates!$A$5:$A$19,0)),0),N($F96)*N($G96)))</f>
        <v/>
      </c>
      <c r="L96" s="23" t="str">
        <f aca="false">IF(OR($B96="",$C96=""),"",IF(ISNA(MATCH($B96,Jobs!$A$5:$A$204,0)),"Job not found",IF(AND($C96="Labour",ISNA(MATCH($E96,Rates!$A$5:$A$19,0))),"Pick a work centre","OK")))</f>
        <v/>
      </c>
    </row>
    <row r="97" customFormat="false" ht="15" hidden="false" customHeight="false" outlineLevel="0" collapsed="false">
      <c r="A97" s="19"/>
      <c r="B97" s="15"/>
      <c r="C97" s="15"/>
      <c r="D97" s="15"/>
      <c r="E97" s="15"/>
      <c r="F97" s="21"/>
      <c r="G97" s="16"/>
      <c r="H97" s="15"/>
      <c r="I97" s="15"/>
      <c r="J97" s="15"/>
      <c r="K97" s="22" t="str">
        <f aca="false">IF(OR($B97="",$C97=""),"",IF($C97="Labour",N($F97)*IFERROR(INDEX(Rates!$B$5:$B$19,MATCH($E97,Rates!$A$5:$A$19,0)),0),N($F97)*N($G97)))</f>
        <v/>
      </c>
      <c r="L97" s="23" t="str">
        <f aca="false">IF(OR($B97="",$C97=""),"",IF(ISNA(MATCH($B97,Jobs!$A$5:$A$204,0)),"Job not found",IF(AND($C97="Labour",ISNA(MATCH($E97,Rates!$A$5:$A$19,0))),"Pick a work centre","OK")))</f>
        <v/>
      </c>
    </row>
    <row r="98" customFormat="false" ht="15" hidden="false" customHeight="false" outlineLevel="0" collapsed="false">
      <c r="A98" s="19"/>
      <c r="B98" s="15"/>
      <c r="C98" s="15"/>
      <c r="D98" s="15"/>
      <c r="E98" s="15"/>
      <c r="F98" s="21"/>
      <c r="G98" s="16"/>
      <c r="H98" s="15"/>
      <c r="I98" s="15"/>
      <c r="J98" s="15"/>
      <c r="K98" s="22" t="str">
        <f aca="false">IF(OR($B98="",$C98=""),"",IF($C98="Labour",N($F98)*IFERROR(INDEX(Rates!$B$5:$B$19,MATCH($E98,Rates!$A$5:$A$19,0)),0),N($F98)*N($G98)))</f>
        <v/>
      </c>
      <c r="L98" s="23" t="str">
        <f aca="false">IF(OR($B98="",$C98=""),"",IF(ISNA(MATCH($B98,Jobs!$A$5:$A$204,0)),"Job not found",IF(AND($C98="Labour",ISNA(MATCH($E98,Rates!$A$5:$A$19,0))),"Pick a work centre","OK")))</f>
        <v/>
      </c>
    </row>
    <row r="99" customFormat="false" ht="15" hidden="false" customHeight="false" outlineLevel="0" collapsed="false">
      <c r="A99" s="19"/>
      <c r="B99" s="15"/>
      <c r="C99" s="15"/>
      <c r="D99" s="15"/>
      <c r="E99" s="15"/>
      <c r="F99" s="21"/>
      <c r="G99" s="16"/>
      <c r="H99" s="15"/>
      <c r="I99" s="15"/>
      <c r="J99" s="15"/>
      <c r="K99" s="22" t="str">
        <f aca="false">IF(OR($B99="",$C99=""),"",IF($C99="Labour",N($F99)*IFERROR(INDEX(Rates!$B$5:$B$19,MATCH($E99,Rates!$A$5:$A$19,0)),0),N($F99)*N($G99)))</f>
        <v/>
      </c>
      <c r="L99" s="23" t="str">
        <f aca="false">IF(OR($B99="",$C99=""),"",IF(ISNA(MATCH($B99,Jobs!$A$5:$A$204,0)),"Job not found",IF(AND($C99="Labour",ISNA(MATCH($E99,Rates!$A$5:$A$19,0))),"Pick a work centre","OK")))</f>
        <v/>
      </c>
    </row>
    <row r="100" customFormat="false" ht="15" hidden="false" customHeight="false" outlineLevel="0" collapsed="false">
      <c r="A100" s="19"/>
      <c r="B100" s="15"/>
      <c r="C100" s="15"/>
      <c r="D100" s="15"/>
      <c r="E100" s="15"/>
      <c r="F100" s="21"/>
      <c r="G100" s="16"/>
      <c r="H100" s="15"/>
      <c r="I100" s="15"/>
      <c r="J100" s="15"/>
      <c r="K100" s="22" t="str">
        <f aca="false">IF(OR($B100="",$C100=""),"",IF($C100="Labour",N($F100)*IFERROR(INDEX(Rates!$B$5:$B$19,MATCH($E100,Rates!$A$5:$A$19,0)),0),N($F100)*N($G100)))</f>
        <v/>
      </c>
      <c r="L100" s="23" t="str">
        <f aca="false">IF(OR($B100="",$C100=""),"",IF(ISNA(MATCH($B100,Jobs!$A$5:$A$204,0)),"Job not found",IF(AND($C100="Labour",ISNA(MATCH($E100,Rates!$A$5:$A$19,0))),"Pick a work centre","OK")))</f>
        <v/>
      </c>
    </row>
    <row r="101" customFormat="false" ht="15" hidden="false" customHeight="false" outlineLevel="0" collapsed="false">
      <c r="A101" s="19"/>
      <c r="B101" s="15"/>
      <c r="C101" s="15"/>
      <c r="D101" s="15"/>
      <c r="E101" s="15"/>
      <c r="F101" s="21"/>
      <c r="G101" s="16"/>
      <c r="H101" s="15"/>
      <c r="I101" s="15"/>
      <c r="J101" s="15"/>
      <c r="K101" s="22" t="str">
        <f aca="false">IF(OR($B101="",$C101=""),"",IF($C101="Labour",N($F101)*IFERROR(INDEX(Rates!$B$5:$B$19,MATCH($E101,Rates!$A$5:$A$19,0)),0),N($F101)*N($G101)))</f>
        <v/>
      </c>
      <c r="L101" s="23" t="str">
        <f aca="false">IF(OR($B101="",$C101=""),"",IF(ISNA(MATCH($B101,Jobs!$A$5:$A$204,0)),"Job not found",IF(AND($C101="Labour",ISNA(MATCH($E101,Rates!$A$5:$A$19,0))),"Pick a work centre","OK")))</f>
        <v/>
      </c>
    </row>
    <row r="102" customFormat="false" ht="15" hidden="false" customHeight="false" outlineLevel="0" collapsed="false">
      <c r="A102" s="19"/>
      <c r="B102" s="15"/>
      <c r="C102" s="15"/>
      <c r="D102" s="15"/>
      <c r="E102" s="15"/>
      <c r="F102" s="21"/>
      <c r="G102" s="16"/>
      <c r="H102" s="15"/>
      <c r="I102" s="15"/>
      <c r="J102" s="15"/>
      <c r="K102" s="22" t="str">
        <f aca="false">IF(OR($B102="",$C102=""),"",IF($C102="Labour",N($F102)*IFERROR(INDEX(Rates!$B$5:$B$19,MATCH($E102,Rates!$A$5:$A$19,0)),0),N($F102)*N($G102)))</f>
        <v/>
      </c>
      <c r="L102" s="23" t="str">
        <f aca="false">IF(OR($B102="",$C102=""),"",IF(ISNA(MATCH($B102,Jobs!$A$5:$A$204,0)),"Job not found",IF(AND($C102="Labour",ISNA(MATCH($E102,Rates!$A$5:$A$19,0))),"Pick a work centre","OK")))</f>
        <v/>
      </c>
    </row>
    <row r="103" customFormat="false" ht="15" hidden="false" customHeight="false" outlineLevel="0" collapsed="false">
      <c r="A103" s="19"/>
      <c r="B103" s="15"/>
      <c r="C103" s="15"/>
      <c r="D103" s="15"/>
      <c r="E103" s="15"/>
      <c r="F103" s="21"/>
      <c r="G103" s="16"/>
      <c r="H103" s="15"/>
      <c r="I103" s="15"/>
      <c r="J103" s="15"/>
      <c r="K103" s="22" t="str">
        <f aca="false">IF(OR($B103="",$C103=""),"",IF($C103="Labour",N($F103)*IFERROR(INDEX(Rates!$B$5:$B$19,MATCH($E103,Rates!$A$5:$A$19,0)),0),N($F103)*N($G103)))</f>
        <v/>
      </c>
      <c r="L103" s="23" t="str">
        <f aca="false">IF(OR($B103="",$C103=""),"",IF(ISNA(MATCH($B103,Jobs!$A$5:$A$204,0)),"Job not found",IF(AND($C103="Labour",ISNA(MATCH($E103,Rates!$A$5:$A$19,0))),"Pick a work centre","OK")))</f>
        <v/>
      </c>
    </row>
    <row r="104" customFormat="false" ht="15" hidden="false" customHeight="false" outlineLevel="0" collapsed="false">
      <c r="A104" s="19"/>
      <c r="B104" s="15"/>
      <c r="C104" s="15"/>
      <c r="D104" s="15"/>
      <c r="E104" s="15"/>
      <c r="F104" s="21"/>
      <c r="G104" s="16"/>
      <c r="H104" s="15"/>
      <c r="I104" s="15"/>
      <c r="J104" s="15"/>
      <c r="K104" s="22" t="str">
        <f aca="false">IF(OR($B104="",$C104=""),"",IF($C104="Labour",N($F104)*IFERROR(INDEX(Rates!$B$5:$B$19,MATCH($E104,Rates!$A$5:$A$19,0)),0),N($F104)*N($G104)))</f>
        <v/>
      </c>
      <c r="L104" s="23" t="str">
        <f aca="false">IF(OR($B104="",$C104=""),"",IF(ISNA(MATCH($B104,Jobs!$A$5:$A$204,0)),"Job not found",IF(AND($C104="Labour",ISNA(MATCH($E104,Rates!$A$5:$A$19,0))),"Pick a work centre","OK")))</f>
        <v/>
      </c>
    </row>
    <row r="105" customFormat="false" ht="15" hidden="false" customHeight="false" outlineLevel="0" collapsed="false">
      <c r="A105" s="19"/>
      <c r="B105" s="15"/>
      <c r="C105" s="15"/>
      <c r="D105" s="15"/>
      <c r="E105" s="15"/>
      <c r="F105" s="21"/>
      <c r="G105" s="16"/>
      <c r="H105" s="15"/>
      <c r="I105" s="15"/>
      <c r="J105" s="15"/>
      <c r="K105" s="22" t="str">
        <f aca="false">IF(OR($B105="",$C105=""),"",IF($C105="Labour",N($F105)*IFERROR(INDEX(Rates!$B$5:$B$19,MATCH($E105,Rates!$A$5:$A$19,0)),0),N($F105)*N($G105)))</f>
        <v/>
      </c>
      <c r="L105" s="23" t="str">
        <f aca="false">IF(OR($B105="",$C105=""),"",IF(ISNA(MATCH($B105,Jobs!$A$5:$A$204,0)),"Job not found",IF(AND($C105="Labour",ISNA(MATCH($E105,Rates!$A$5:$A$19,0))),"Pick a work centre","OK")))</f>
        <v/>
      </c>
    </row>
    <row r="106" customFormat="false" ht="15" hidden="false" customHeight="false" outlineLevel="0" collapsed="false">
      <c r="A106" s="19"/>
      <c r="B106" s="15"/>
      <c r="C106" s="15"/>
      <c r="D106" s="15"/>
      <c r="E106" s="15"/>
      <c r="F106" s="21"/>
      <c r="G106" s="16"/>
      <c r="H106" s="15"/>
      <c r="I106" s="15"/>
      <c r="J106" s="15"/>
      <c r="K106" s="22" t="str">
        <f aca="false">IF(OR($B106="",$C106=""),"",IF($C106="Labour",N($F106)*IFERROR(INDEX(Rates!$B$5:$B$19,MATCH($E106,Rates!$A$5:$A$19,0)),0),N($F106)*N($G106)))</f>
        <v/>
      </c>
      <c r="L106" s="23" t="str">
        <f aca="false">IF(OR($B106="",$C106=""),"",IF(ISNA(MATCH($B106,Jobs!$A$5:$A$204,0)),"Job not found",IF(AND($C106="Labour",ISNA(MATCH($E106,Rates!$A$5:$A$19,0))),"Pick a work centre","OK")))</f>
        <v/>
      </c>
    </row>
    <row r="107" customFormat="false" ht="15" hidden="false" customHeight="false" outlineLevel="0" collapsed="false">
      <c r="A107" s="19"/>
      <c r="B107" s="15"/>
      <c r="C107" s="15"/>
      <c r="D107" s="15"/>
      <c r="E107" s="15"/>
      <c r="F107" s="21"/>
      <c r="G107" s="16"/>
      <c r="H107" s="15"/>
      <c r="I107" s="15"/>
      <c r="J107" s="15"/>
      <c r="K107" s="22" t="str">
        <f aca="false">IF(OR($B107="",$C107=""),"",IF($C107="Labour",N($F107)*IFERROR(INDEX(Rates!$B$5:$B$19,MATCH($E107,Rates!$A$5:$A$19,0)),0),N($F107)*N($G107)))</f>
        <v/>
      </c>
      <c r="L107" s="23" t="str">
        <f aca="false">IF(OR($B107="",$C107=""),"",IF(ISNA(MATCH($B107,Jobs!$A$5:$A$204,0)),"Job not found",IF(AND($C107="Labour",ISNA(MATCH($E107,Rates!$A$5:$A$19,0))),"Pick a work centre","OK")))</f>
        <v/>
      </c>
    </row>
    <row r="108" customFormat="false" ht="15" hidden="false" customHeight="false" outlineLevel="0" collapsed="false">
      <c r="A108" s="19"/>
      <c r="B108" s="15"/>
      <c r="C108" s="15"/>
      <c r="D108" s="15"/>
      <c r="E108" s="15"/>
      <c r="F108" s="21"/>
      <c r="G108" s="16"/>
      <c r="H108" s="15"/>
      <c r="I108" s="15"/>
      <c r="J108" s="15"/>
      <c r="K108" s="22" t="str">
        <f aca="false">IF(OR($B108="",$C108=""),"",IF($C108="Labour",N($F108)*IFERROR(INDEX(Rates!$B$5:$B$19,MATCH($E108,Rates!$A$5:$A$19,0)),0),N($F108)*N($G108)))</f>
        <v/>
      </c>
      <c r="L108" s="23" t="str">
        <f aca="false">IF(OR($B108="",$C108=""),"",IF(ISNA(MATCH($B108,Jobs!$A$5:$A$204,0)),"Job not found",IF(AND($C108="Labour",ISNA(MATCH($E108,Rates!$A$5:$A$19,0))),"Pick a work centre","OK")))</f>
        <v/>
      </c>
    </row>
    <row r="109" customFormat="false" ht="15" hidden="false" customHeight="false" outlineLevel="0" collapsed="false">
      <c r="A109" s="19"/>
      <c r="B109" s="15"/>
      <c r="C109" s="15"/>
      <c r="D109" s="15"/>
      <c r="E109" s="15"/>
      <c r="F109" s="21"/>
      <c r="G109" s="16"/>
      <c r="H109" s="15"/>
      <c r="I109" s="15"/>
      <c r="J109" s="15"/>
      <c r="K109" s="22" t="str">
        <f aca="false">IF(OR($B109="",$C109=""),"",IF($C109="Labour",N($F109)*IFERROR(INDEX(Rates!$B$5:$B$19,MATCH($E109,Rates!$A$5:$A$19,0)),0),N($F109)*N($G109)))</f>
        <v/>
      </c>
      <c r="L109" s="23" t="str">
        <f aca="false">IF(OR($B109="",$C109=""),"",IF(ISNA(MATCH($B109,Jobs!$A$5:$A$204,0)),"Job not found",IF(AND($C109="Labour",ISNA(MATCH($E109,Rates!$A$5:$A$19,0))),"Pick a work centre","OK")))</f>
        <v/>
      </c>
    </row>
    <row r="110" customFormat="false" ht="15" hidden="false" customHeight="false" outlineLevel="0" collapsed="false">
      <c r="A110" s="19"/>
      <c r="B110" s="15"/>
      <c r="C110" s="15"/>
      <c r="D110" s="15"/>
      <c r="E110" s="15"/>
      <c r="F110" s="21"/>
      <c r="G110" s="16"/>
      <c r="H110" s="15"/>
      <c r="I110" s="15"/>
      <c r="J110" s="15"/>
      <c r="K110" s="22" t="str">
        <f aca="false">IF(OR($B110="",$C110=""),"",IF($C110="Labour",N($F110)*IFERROR(INDEX(Rates!$B$5:$B$19,MATCH($E110,Rates!$A$5:$A$19,0)),0),N($F110)*N($G110)))</f>
        <v/>
      </c>
      <c r="L110" s="23" t="str">
        <f aca="false">IF(OR($B110="",$C110=""),"",IF(ISNA(MATCH($B110,Jobs!$A$5:$A$204,0)),"Job not found",IF(AND($C110="Labour",ISNA(MATCH($E110,Rates!$A$5:$A$19,0))),"Pick a work centre","OK")))</f>
        <v/>
      </c>
    </row>
    <row r="111" customFormat="false" ht="15" hidden="false" customHeight="false" outlineLevel="0" collapsed="false">
      <c r="A111" s="19"/>
      <c r="B111" s="15"/>
      <c r="C111" s="15"/>
      <c r="D111" s="15"/>
      <c r="E111" s="15"/>
      <c r="F111" s="21"/>
      <c r="G111" s="16"/>
      <c r="H111" s="15"/>
      <c r="I111" s="15"/>
      <c r="J111" s="15"/>
      <c r="K111" s="22" t="str">
        <f aca="false">IF(OR($B111="",$C111=""),"",IF($C111="Labour",N($F111)*IFERROR(INDEX(Rates!$B$5:$B$19,MATCH($E111,Rates!$A$5:$A$19,0)),0),N($F111)*N($G111)))</f>
        <v/>
      </c>
      <c r="L111" s="23" t="str">
        <f aca="false">IF(OR($B111="",$C111=""),"",IF(ISNA(MATCH($B111,Jobs!$A$5:$A$204,0)),"Job not found",IF(AND($C111="Labour",ISNA(MATCH($E111,Rates!$A$5:$A$19,0))),"Pick a work centre","OK")))</f>
        <v/>
      </c>
    </row>
    <row r="112" customFormat="false" ht="15" hidden="false" customHeight="false" outlineLevel="0" collapsed="false">
      <c r="A112" s="19"/>
      <c r="B112" s="15"/>
      <c r="C112" s="15"/>
      <c r="D112" s="15"/>
      <c r="E112" s="15"/>
      <c r="F112" s="21"/>
      <c r="G112" s="16"/>
      <c r="H112" s="15"/>
      <c r="I112" s="15"/>
      <c r="J112" s="15"/>
      <c r="K112" s="22" t="str">
        <f aca="false">IF(OR($B112="",$C112=""),"",IF($C112="Labour",N($F112)*IFERROR(INDEX(Rates!$B$5:$B$19,MATCH($E112,Rates!$A$5:$A$19,0)),0),N($F112)*N($G112)))</f>
        <v/>
      </c>
      <c r="L112" s="23" t="str">
        <f aca="false">IF(OR($B112="",$C112=""),"",IF(ISNA(MATCH($B112,Jobs!$A$5:$A$204,0)),"Job not found",IF(AND($C112="Labour",ISNA(MATCH($E112,Rates!$A$5:$A$19,0))),"Pick a work centre","OK")))</f>
        <v/>
      </c>
    </row>
    <row r="113" customFormat="false" ht="15" hidden="false" customHeight="false" outlineLevel="0" collapsed="false">
      <c r="A113" s="19"/>
      <c r="B113" s="15"/>
      <c r="C113" s="15"/>
      <c r="D113" s="15"/>
      <c r="E113" s="15"/>
      <c r="F113" s="21"/>
      <c r="G113" s="16"/>
      <c r="H113" s="15"/>
      <c r="I113" s="15"/>
      <c r="J113" s="15"/>
      <c r="K113" s="22" t="str">
        <f aca="false">IF(OR($B113="",$C113=""),"",IF($C113="Labour",N($F113)*IFERROR(INDEX(Rates!$B$5:$B$19,MATCH($E113,Rates!$A$5:$A$19,0)),0),N($F113)*N($G113)))</f>
        <v/>
      </c>
      <c r="L113" s="23" t="str">
        <f aca="false">IF(OR($B113="",$C113=""),"",IF(ISNA(MATCH($B113,Jobs!$A$5:$A$204,0)),"Job not found",IF(AND($C113="Labour",ISNA(MATCH($E113,Rates!$A$5:$A$19,0))),"Pick a work centre","OK")))</f>
        <v/>
      </c>
    </row>
    <row r="114" customFormat="false" ht="15" hidden="false" customHeight="false" outlineLevel="0" collapsed="false">
      <c r="A114" s="19"/>
      <c r="B114" s="15"/>
      <c r="C114" s="15"/>
      <c r="D114" s="15"/>
      <c r="E114" s="15"/>
      <c r="F114" s="21"/>
      <c r="G114" s="16"/>
      <c r="H114" s="15"/>
      <c r="I114" s="15"/>
      <c r="J114" s="15"/>
      <c r="K114" s="22" t="str">
        <f aca="false">IF(OR($B114="",$C114=""),"",IF($C114="Labour",N($F114)*IFERROR(INDEX(Rates!$B$5:$B$19,MATCH($E114,Rates!$A$5:$A$19,0)),0),N($F114)*N($G114)))</f>
        <v/>
      </c>
      <c r="L114" s="23" t="str">
        <f aca="false">IF(OR($B114="",$C114=""),"",IF(ISNA(MATCH($B114,Jobs!$A$5:$A$204,0)),"Job not found",IF(AND($C114="Labour",ISNA(MATCH($E114,Rates!$A$5:$A$19,0))),"Pick a work centre","OK")))</f>
        <v/>
      </c>
    </row>
    <row r="115" customFormat="false" ht="15" hidden="false" customHeight="false" outlineLevel="0" collapsed="false">
      <c r="A115" s="19"/>
      <c r="B115" s="15"/>
      <c r="C115" s="15"/>
      <c r="D115" s="15"/>
      <c r="E115" s="15"/>
      <c r="F115" s="21"/>
      <c r="G115" s="16"/>
      <c r="H115" s="15"/>
      <c r="I115" s="15"/>
      <c r="J115" s="15"/>
      <c r="K115" s="22" t="str">
        <f aca="false">IF(OR($B115="",$C115=""),"",IF($C115="Labour",N($F115)*IFERROR(INDEX(Rates!$B$5:$B$19,MATCH($E115,Rates!$A$5:$A$19,0)),0),N($F115)*N($G115)))</f>
        <v/>
      </c>
      <c r="L115" s="23" t="str">
        <f aca="false">IF(OR($B115="",$C115=""),"",IF(ISNA(MATCH($B115,Jobs!$A$5:$A$204,0)),"Job not found",IF(AND($C115="Labour",ISNA(MATCH($E115,Rates!$A$5:$A$19,0))),"Pick a work centre","OK")))</f>
        <v/>
      </c>
    </row>
    <row r="116" customFormat="false" ht="15" hidden="false" customHeight="false" outlineLevel="0" collapsed="false">
      <c r="A116" s="19"/>
      <c r="B116" s="15"/>
      <c r="C116" s="15"/>
      <c r="D116" s="15"/>
      <c r="E116" s="15"/>
      <c r="F116" s="21"/>
      <c r="G116" s="16"/>
      <c r="H116" s="15"/>
      <c r="I116" s="15"/>
      <c r="J116" s="15"/>
      <c r="K116" s="22" t="str">
        <f aca="false">IF(OR($B116="",$C116=""),"",IF($C116="Labour",N($F116)*IFERROR(INDEX(Rates!$B$5:$B$19,MATCH($E116,Rates!$A$5:$A$19,0)),0),N($F116)*N($G116)))</f>
        <v/>
      </c>
      <c r="L116" s="23" t="str">
        <f aca="false">IF(OR($B116="",$C116=""),"",IF(ISNA(MATCH($B116,Jobs!$A$5:$A$204,0)),"Job not found",IF(AND($C116="Labour",ISNA(MATCH($E116,Rates!$A$5:$A$19,0))),"Pick a work centre","OK")))</f>
        <v/>
      </c>
    </row>
    <row r="117" customFormat="false" ht="15" hidden="false" customHeight="false" outlineLevel="0" collapsed="false">
      <c r="A117" s="19"/>
      <c r="B117" s="15"/>
      <c r="C117" s="15"/>
      <c r="D117" s="15"/>
      <c r="E117" s="15"/>
      <c r="F117" s="21"/>
      <c r="G117" s="16"/>
      <c r="H117" s="15"/>
      <c r="I117" s="15"/>
      <c r="J117" s="15"/>
      <c r="K117" s="22" t="str">
        <f aca="false">IF(OR($B117="",$C117=""),"",IF($C117="Labour",N($F117)*IFERROR(INDEX(Rates!$B$5:$B$19,MATCH($E117,Rates!$A$5:$A$19,0)),0),N($F117)*N($G117)))</f>
        <v/>
      </c>
      <c r="L117" s="23" t="str">
        <f aca="false">IF(OR($B117="",$C117=""),"",IF(ISNA(MATCH($B117,Jobs!$A$5:$A$204,0)),"Job not found",IF(AND($C117="Labour",ISNA(MATCH($E117,Rates!$A$5:$A$19,0))),"Pick a work centre","OK")))</f>
        <v/>
      </c>
    </row>
    <row r="118" customFormat="false" ht="15" hidden="false" customHeight="false" outlineLevel="0" collapsed="false">
      <c r="A118" s="19"/>
      <c r="B118" s="15"/>
      <c r="C118" s="15"/>
      <c r="D118" s="15"/>
      <c r="E118" s="15"/>
      <c r="F118" s="21"/>
      <c r="G118" s="16"/>
      <c r="H118" s="15"/>
      <c r="I118" s="15"/>
      <c r="J118" s="15"/>
      <c r="K118" s="22" t="str">
        <f aca="false">IF(OR($B118="",$C118=""),"",IF($C118="Labour",N($F118)*IFERROR(INDEX(Rates!$B$5:$B$19,MATCH($E118,Rates!$A$5:$A$19,0)),0),N($F118)*N($G118)))</f>
        <v/>
      </c>
      <c r="L118" s="23" t="str">
        <f aca="false">IF(OR($B118="",$C118=""),"",IF(ISNA(MATCH($B118,Jobs!$A$5:$A$204,0)),"Job not found",IF(AND($C118="Labour",ISNA(MATCH($E118,Rates!$A$5:$A$19,0))),"Pick a work centre","OK")))</f>
        <v/>
      </c>
    </row>
    <row r="119" customFormat="false" ht="15" hidden="false" customHeight="false" outlineLevel="0" collapsed="false">
      <c r="A119" s="19"/>
      <c r="B119" s="15"/>
      <c r="C119" s="15"/>
      <c r="D119" s="15"/>
      <c r="E119" s="15"/>
      <c r="F119" s="21"/>
      <c r="G119" s="16"/>
      <c r="H119" s="15"/>
      <c r="I119" s="15"/>
      <c r="J119" s="15"/>
      <c r="K119" s="22" t="str">
        <f aca="false">IF(OR($B119="",$C119=""),"",IF($C119="Labour",N($F119)*IFERROR(INDEX(Rates!$B$5:$B$19,MATCH($E119,Rates!$A$5:$A$19,0)),0),N($F119)*N($G119)))</f>
        <v/>
      </c>
      <c r="L119" s="23" t="str">
        <f aca="false">IF(OR($B119="",$C119=""),"",IF(ISNA(MATCH($B119,Jobs!$A$5:$A$204,0)),"Job not found",IF(AND($C119="Labour",ISNA(MATCH($E119,Rates!$A$5:$A$19,0))),"Pick a work centre","OK")))</f>
        <v/>
      </c>
    </row>
    <row r="120" customFormat="false" ht="15" hidden="false" customHeight="false" outlineLevel="0" collapsed="false">
      <c r="A120" s="19"/>
      <c r="B120" s="15"/>
      <c r="C120" s="15"/>
      <c r="D120" s="15"/>
      <c r="E120" s="15"/>
      <c r="F120" s="21"/>
      <c r="G120" s="16"/>
      <c r="H120" s="15"/>
      <c r="I120" s="15"/>
      <c r="J120" s="15"/>
      <c r="K120" s="22" t="str">
        <f aca="false">IF(OR($B120="",$C120=""),"",IF($C120="Labour",N($F120)*IFERROR(INDEX(Rates!$B$5:$B$19,MATCH($E120,Rates!$A$5:$A$19,0)),0),N($F120)*N($G120)))</f>
        <v/>
      </c>
      <c r="L120" s="23" t="str">
        <f aca="false">IF(OR($B120="",$C120=""),"",IF(ISNA(MATCH($B120,Jobs!$A$5:$A$204,0)),"Job not found",IF(AND($C120="Labour",ISNA(MATCH($E120,Rates!$A$5:$A$19,0))),"Pick a work centre","OK")))</f>
        <v/>
      </c>
    </row>
    <row r="121" customFormat="false" ht="15" hidden="false" customHeight="false" outlineLevel="0" collapsed="false">
      <c r="A121" s="19"/>
      <c r="B121" s="15"/>
      <c r="C121" s="15"/>
      <c r="D121" s="15"/>
      <c r="E121" s="15"/>
      <c r="F121" s="21"/>
      <c r="G121" s="16"/>
      <c r="H121" s="15"/>
      <c r="I121" s="15"/>
      <c r="J121" s="15"/>
      <c r="K121" s="22" t="str">
        <f aca="false">IF(OR($B121="",$C121=""),"",IF($C121="Labour",N($F121)*IFERROR(INDEX(Rates!$B$5:$B$19,MATCH($E121,Rates!$A$5:$A$19,0)),0),N($F121)*N($G121)))</f>
        <v/>
      </c>
      <c r="L121" s="23" t="str">
        <f aca="false">IF(OR($B121="",$C121=""),"",IF(ISNA(MATCH($B121,Jobs!$A$5:$A$204,0)),"Job not found",IF(AND($C121="Labour",ISNA(MATCH($E121,Rates!$A$5:$A$19,0))),"Pick a work centre","OK")))</f>
        <v/>
      </c>
    </row>
    <row r="122" customFormat="false" ht="15" hidden="false" customHeight="false" outlineLevel="0" collapsed="false">
      <c r="A122" s="19"/>
      <c r="B122" s="15"/>
      <c r="C122" s="15"/>
      <c r="D122" s="15"/>
      <c r="E122" s="15"/>
      <c r="F122" s="21"/>
      <c r="G122" s="16"/>
      <c r="H122" s="15"/>
      <c r="I122" s="15"/>
      <c r="J122" s="15"/>
      <c r="K122" s="22" t="str">
        <f aca="false">IF(OR($B122="",$C122=""),"",IF($C122="Labour",N($F122)*IFERROR(INDEX(Rates!$B$5:$B$19,MATCH($E122,Rates!$A$5:$A$19,0)),0),N($F122)*N($G122)))</f>
        <v/>
      </c>
      <c r="L122" s="23" t="str">
        <f aca="false">IF(OR($B122="",$C122=""),"",IF(ISNA(MATCH($B122,Jobs!$A$5:$A$204,0)),"Job not found",IF(AND($C122="Labour",ISNA(MATCH($E122,Rates!$A$5:$A$19,0))),"Pick a work centre","OK")))</f>
        <v/>
      </c>
    </row>
    <row r="123" customFormat="false" ht="15" hidden="false" customHeight="false" outlineLevel="0" collapsed="false">
      <c r="A123" s="19"/>
      <c r="B123" s="15"/>
      <c r="C123" s="15"/>
      <c r="D123" s="15"/>
      <c r="E123" s="15"/>
      <c r="F123" s="21"/>
      <c r="G123" s="16"/>
      <c r="H123" s="15"/>
      <c r="I123" s="15"/>
      <c r="J123" s="15"/>
      <c r="K123" s="22" t="str">
        <f aca="false">IF(OR($B123="",$C123=""),"",IF($C123="Labour",N($F123)*IFERROR(INDEX(Rates!$B$5:$B$19,MATCH($E123,Rates!$A$5:$A$19,0)),0),N($F123)*N($G123)))</f>
        <v/>
      </c>
      <c r="L123" s="23" t="str">
        <f aca="false">IF(OR($B123="",$C123=""),"",IF(ISNA(MATCH($B123,Jobs!$A$5:$A$204,0)),"Job not found",IF(AND($C123="Labour",ISNA(MATCH($E123,Rates!$A$5:$A$19,0))),"Pick a work centre","OK")))</f>
        <v/>
      </c>
    </row>
    <row r="124" customFormat="false" ht="15" hidden="false" customHeight="false" outlineLevel="0" collapsed="false">
      <c r="A124" s="19"/>
      <c r="B124" s="15"/>
      <c r="C124" s="15"/>
      <c r="D124" s="15"/>
      <c r="E124" s="15"/>
      <c r="F124" s="21"/>
      <c r="G124" s="16"/>
      <c r="H124" s="15"/>
      <c r="I124" s="15"/>
      <c r="J124" s="15"/>
      <c r="K124" s="22" t="str">
        <f aca="false">IF(OR($B124="",$C124=""),"",IF($C124="Labour",N($F124)*IFERROR(INDEX(Rates!$B$5:$B$19,MATCH($E124,Rates!$A$5:$A$19,0)),0),N($F124)*N($G124)))</f>
        <v/>
      </c>
      <c r="L124" s="23" t="str">
        <f aca="false">IF(OR($B124="",$C124=""),"",IF(ISNA(MATCH($B124,Jobs!$A$5:$A$204,0)),"Job not found",IF(AND($C124="Labour",ISNA(MATCH($E124,Rates!$A$5:$A$19,0))),"Pick a work centre","OK")))</f>
        <v/>
      </c>
    </row>
    <row r="125" customFormat="false" ht="15" hidden="false" customHeight="false" outlineLevel="0" collapsed="false">
      <c r="A125" s="19"/>
      <c r="B125" s="15"/>
      <c r="C125" s="15"/>
      <c r="D125" s="15"/>
      <c r="E125" s="15"/>
      <c r="F125" s="21"/>
      <c r="G125" s="16"/>
      <c r="H125" s="15"/>
      <c r="I125" s="15"/>
      <c r="J125" s="15"/>
      <c r="K125" s="22" t="str">
        <f aca="false">IF(OR($B125="",$C125=""),"",IF($C125="Labour",N($F125)*IFERROR(INDEX(Rates!$B$5:$B$19,MATCH($E125,Rates!$A$5:$A$19,0)),0),N($F125)*N($G125)))</f>
        <v/>
      </c>
      <c r="L125" s="23" t="str">
        <f aca="false">IF(OR($B125="",$C125=""),"",IF(ISNA(MATCH($B125,Jobs!$A$5:$A$204,0)),"Job not found",IF(AND($C125="Labour",ISNA(MATCH($E125,Rates!$A$5:$A$19,0))),"Pick a work centre","OK")))</f>
        <v/>
      </c>
    </row>
    <row r="126" customFormat="false" ht="15" hidden="false" customHeight="false" outlineLevel="0" collapsed="false">
      <c r="A126" s="19"/>
      <c r="B126" s="15"/>
      <c r="C126" s="15"/>
      <c r="D126" s="15"/>
      <c r="E126" s="15"/>
      <c r="F126" s="21"/>
      <c r="G126" s="16"/>
      <c r="H126" s="15"/>
      <c r="I126" s="15"/>
      <c r="J126" s="15"/>
      <c r="K126" s="22" t="str">
        <f aca="false">IF(OR($B126="",$C126=""),"",IF($C126="Labour",N($F126)*IFERROR(INDEX(Rates!$B$5:$B$19,MATCH($E126,Rates!$A$5:$A$19,0)),0),N($F126)*N($G126)))</f>
        <v/>
      </c>
      <c r="L126" s="23" t="str">
        <f aca="false">IF(OR($B126="",$C126=""),"",IF(ISNA(MATCH($B126,Jobs!$A$5:$A$204,0)),"Job not found",IF(AND($C126="Labour",ISNA(MATCH($E126,Rates!$A$5:$A$19,0))),"Pick a work centre","OK")))</f>
        <v/>
      </c>
    </row>
    <row r="127" customFormat="false" ht="15" hidden="false" customHeight="false" outlineLevel="0" collapsed="false">
      <c r="A127" s="19"/>
      <c r="B127" s="15"/>
      <c r="C127" s="15"/>
      <c r="D127" s="15"/>
      <c r="E127" s="15"/>
      <c r="F127" s="21"/>
      <c r="G127" s="16"/>
      <c r="H127" s="15"/>
      <c r="I127" s="15"/>
      <c r="J127" s="15"/>
      <c r="K127" s="22" t="str">
        <f aca="false">IF(OR($B127="",$C127=""),"",IF($C127="Labour",N($F127)*IFERROR(INDEX(Rates!$B$5:$B$19,MATCH($E127,Rates!$A$5:$A$19,0)),0),N($F127)*N($G127)))</f>
        <v/>
      </c>
      <c r="L127" s="23" t="str">
        <f aca="false">IF(OR($B127="",$C127=""),"",IF(ISNA(MATCH($B127,Jobs!$A$5:$A$204,0)),"Job not found",IF(AND($C127="Labour",ISNA(MATCH($E127,Rates!$A$5:$A$19,0))),"Pick a work centre","OK")))</f>
        <v/>
      </c>
    </row>
    <row r="128" customFormat="false" ht="15" hidden="false" customHeight="false" outlineLevel="0" collapsed="false">
      <c r="A128" s="19"/>
      <c r="B128" s="15"/>
      <c r="C128" s="15"/>
      <c r="D128" s="15"/>
      <c r="E128" s="15"/>
      <c r="F128" s="21"/>
      <c r="G128" s="16"/>
      <c r="H128" s="15"/>
      <c r="I128" s="15"/>
      <c r="J128" s="15"/>
      <c r="K128" s="22" t="str">
        <f aca="false">IF(OR($B128="",$C128=""),"",IF($C128="Labour",N($F128)*IFERROR(INDEX(Rates!$B$5:$B$19,MATCH($E128,Rates!$A$5:$A$19,0)),0),N($F128)*N($G128)))</f>
        <v/>
      </c>
      <c r="L128" s="23" t="str">
        <f aca="false">IF(OR($B128="",$C128=""),"",IF(ISNA(MATCH($B128,Jobs!$A$5:$A$204,0)),"Job not found",IF(AND($C128="Labour",ISNA(MATCH($E128,Rates!$A$5:$A$19,0))),"Pick a work centre","OK")))</f>
        <v/>
      </c>
    </row>
    <row r="129" customFormat="false" ht="15" hidden="false" customHeight="false" outlineLevel="0" collapsed="false">
      <c r="A129" s="19"/>
      <c r="B129" s="15"/>
      <c r="C129" s="15"/>
      <c r="D129" s="15"/>
      <c r="E129" s="15"/>
      <c r="F129" s="21"/>
      <c r="G129" s="16"/>
      <c r="H129" s="15"/>
      <c r="I129" s="15"/>
      <c r="J129" s="15"/>
      <c r="K129" s="22" t="str">
        <f aca="false">IF(OR($B129="",$C129=""),"",IF($C129="Labour",N($F129)*IFERROR(INDEX(Rates!$B$5:$B$19,MATCH($E129,Rates!$A$5:$A$19,0)),0),N($F129)*N($G129)))</f>
        <v/>
      </c>
      <c r="L129" s="23" t="str">
        <f aca="false">IF(OR($B129="",$C129=""),"",IF(ISNA(MATCH($B129,Jobs!$A$5:$A$204,0)),"Job not found",IF(AND($C129="Labour",ISNA(MATCH($E129,Rates!$A$5:$A$19,0))),"Pick a work centre","OK")))</f>
        <v/>
      </c>
    </row>
    <row r="130" customFormat="false" ht="15" hidden="false" customHeight="false" outlineLevel="0" collapsed="false">
      <c r="A130" s="19"/>
      <c r="B130" s="15"/>
      <c r="C130" s="15"/>
      <c r="D130" s="15"/>
      <c r="E130" s="15"/>
      <c r="F130" s="21"/>
      <c r="G130" s="16"/>
      <c r="H130" s="15"/>
      <c r="I130" s="15"/>
      <c r="J130" s="15"/>
      <c r="K130" s="22" t="str">
        <f aca="false">IF(OR($B130="",$C130=""),"",IF($C130="Labour",N($F130)*IFERROR(INDEX(Rates!$B$5:$B$19,MATCH($E130,Rates!$A$5:$A$19,0)),0),N($F130)*N($G130)))</f>
        <v/>
      </c>
      <c r="L130" s="23" t="str">
        <f aca="false">IF(OR($B130="",$C130=""),"",IF(ISNA(MATCH($B130,Jobs!$A$5:$A$204,0)),"Job not found",IF(AND($C130="Labour",ISNA(MATCH($E130,Rates!$A$5:$A$19,0))),"Pick a work centre","OK")))</f>
        <v/>
      </c>
    </row>
    <row r="131" customFormat="false" ht="15" hidden="false" customHeight="false" outlineLevel="0" collapsed="false">
      <c r="A131" s="19"/>
      <c r="B131" s="15"/>
      <c r="C131" s="15"/>
      <c r="D131" s="15"/>
      <c r="E131" s="15"/>
      <c r="F131" s="21"/>
      <c r="G131" s="16"/>
      <c r="H131" s="15"/>
      <c r="I131" s="15"/>
      <c r="J131" s="15"/>
      <c r="K131" s="22" t="str">
        <f aca="false">IF(OR($B131="",$C131=""),"",IF($C131="Labour",N($F131)*IFERROR(INDEX(Rates!$B$5:$B$19,MATCH($E131,Rates!$A$5:$A$19,0)),0),N($F131)*N($G131)))</f>
        <v/>
      </c>
      <c r="L131" s="23" t="str">
        <f aca="false">IF(OR($B131="",$C131=""),"",IF(ISNA(MATCH($B131,Jobs!$A$5:$A$204,0)),"Job not found",IF(AND($C131="Labour",ISNA(MATCH($E131,Rates!$A$5:$A$19,0))),"Pick a work centre","OK")))</f>
        <v/>
      </c>
    </row>
    <row r="132" customFormat="false" ht="15" hidden="false" customHeight="false" outlineLevel="0" collapsed="false">
      <c r="A132" s="19"/>
      <c r="B132" s="15"/>
      <c r="C132" s="15"/>
      <c r="D132" s="15"/>
      <c r="E132" s="15"/>
      <c r="F132" s="21"/>
      <c r="G132" s="16"/>
      <c r="H132" s="15"/>
      <c r="I132" s="15"/>
      <c r="J132" s="15"/>
      <c r="K132" s="22" t="str">
        <f aca="false">IF(OR($B132="",$C132=""),"",IF($C132="Labour",N($F132)*IFERROR(INDEX(Rates!$B$5:$B$19,MATCH($E132,Rates!$A$5:$A$19,0)),0),N($F132)*N($G132)))</f>
        <v/>
      </c>
      <c r="L132" s="23" t="str">
        <f aca="false">IF(OR($B132="",$C132=""),"",IF(ISNA(MATCH($B132,Jobs!$A$5:$A$204,0)),"Job not found",IF(AND($C132="Labour",ISNA(MATCH($E132,Rates!$A$5:$A$19,0))),"Pick a work centre","OK")))</f>
        <v/>
      </c>
    </row>
    <row r="133" customFormat="false" ht="15" hidden="false" customHeight="false" outlineLevel="0" collapsed="false">
      <c r="A133" s="19"/>
      <c r="B133" s="15"/>
      <c r="C133" s="15"/>
      <c r="D133" s="15"/>
      <c r="E133" s="15"/>
      <c r="F133" s="21"/>
      <c r="G133" s="16"/>
      <c r="H133" s="15"/>
      <c r="I133" s="15"/>
      <c r="J133" s="15"/>
      <c r="K133" s="22" t="str">
        <f aca="false">IF(OR($B133="",$C133=""),"",IF($C133="Labour",N($F133)*IFERROR(INDEX(Rates!$B$5:$B$19,MATCH($E133,Rates!$A$5:$A$19,0)),0),N($F133)*N($G133)))</f>
        <v/>
      </c>
      <c r="L133" s="23" t="str">
        <f aca="false">IF(OR($B133="",$C133=""),"",IF(ISNA(MATCH($B133,Jobs!$A$5:$A$204,0)),"Job not found",IF(AND($C133="Labour",ISNA(MATCH($E133,Rates!$A$5:$A$19,0))),"Pick a work centre","OK")))</f>
        <v/>
      </c>
    </row>
    <row r="134" customFormat="false" ht="15" hidden="false" customHeight="false" outlineLevel="0" collapsed="false">
      <c r="A134" s="19"/>
      <c r="B134" s="15"/>
      <c r="C134" s="15"/>
      <c r="D134" s="15"/>
      <c r="E134" s="15"/>
      <c r="F134" s="21"/>
      <c r="G134" s="16"/>
      <c r="H134" s="15"/>
      <c r="I134" s="15"/>
      <c r="J134" s="15"/>
      <c r="K134" s="22" t="str">
        <f aca="false">IF(OR($B134="",$C134=""),"",IF($C134="Labour",N($F134)*IFERROR(INDEX(Rates!$B$5:$B$19,MATCH($E134,Rates!$A$5:$A$19,0)),0),N($F134)*N($G134)))</f>
        <v/>
      </c>
      <c r="L134" s="23" t="str">
        <f aca="false">IF(OR($B134="",$C134=""),"",IF(ISNA(MATCH($B134,Jobs!$A$5:$A$204,0)),"Job not found",IF(AND($C134="Labour",ISNA(MATCH($E134,Rates!$A$5:$A$19,0))),"Pick a work centre","OK")))</f>
        <v/>
      </c>
    </row>
    <row r="135" customFormat="false" ht="15" hidden="false" customHeight="false" outlineLevel="0" collapsed="false">
      <c r="A135" s="19"/>
      <c r="B135" s="15"/>
      <c r="C135" s="15"/>
      <c r="D135" s="15"/>
      <c r="E135" s="15"/>
      <c r="F135" s="21"/>
      <c r="G135" s="16"/>
      <c r="H135" s="15"/>
      <c r="I135" s="15"/>
      <c r="J135" s="15"/>
      <c r="K135" s="22" t="str">
        <f aca="false">IF(OR($B135="",$C135=""),"",IF($C135="Labour",N($F135)*IFERROR(INDEX(Rates!$B$5:$B$19,MATCH($E135,Rates!$A$5:$A$19,0)),0),N($F135)*N($G135)))</f>
        <v/>
      </c>
      <c r="L135" s="23" t="str">
        <f aca="false">IF(OR($B135="",$C135=""),"",IF(ISNA(MATCH($B135,Jobs!$A$5:$A$204,0)),"Job not found",IF(AND($C135="Labour",ISNA(MATCH($E135,Rates!$A$5:$A$19,0))),"Pick a work centre","OK")))</f>
        <v/>
      </c>
    </row>
    <row r="136" customFormat="false" ht="15" hidden="false" customHeight="false" outlineLevel="0" collapsed="false">
      <c r="A136" s="19"/>
      <c r="B136" s="15"/>
      <c r="C136" s="15"/>
      <c r="D136" s="15"/>
      <c r="E136" s="15"/>
      <c r="F136" s="21"/>
      <c r="G136" s="16"/>
      <c r="H136" s="15"/>
      <c r="I136" s="15"/>
      <c r="J136" s="15"/>
      <c r="K136" s="22" t="str">
        <f aca="false">IF(OR($B136="",$C136=""),"",IF($C136="Labour",N($F136)*IFERROR(INDEX(Rates!$B$5:$B$19,MATCH($E136,Rates!$A$5:$A$19,0)),0),N($F136)*N($G136)))</f>
        <v/>
      </c>
      <c r="L136" s="23" t="str">
        <f aca="false">IF(OR($B136="",$C136=""),"",IF(ISNA(MATCH($B136,Jobs!$A$5:$A$204,0)),"Job not found",IF(AND($C136="Labour",ISNA(MATCH($E136,Rates!$A$5:$A$19,0))),"Pick a work centre","OK")))</f>
        <v/>
      </c>
    </row>
    <row r="137" customFormat="false" ht="15" hidden="false" customHeight="false" outlineLevel="0" collapsed="false">
      <c r="A137" s="19"/>
      <c r="B137" s="15"/>
      <c r="C137" s="15"/>
      <c r="D137" s="15"/>
      <c r="E137" s="15"/>
      <c r="F137" s="21"/>
      <c r="G137" s="16"/>
      <c r="H137" s="15"/>
      <c r="I137" s="15"/>
      <c r="J137" s="15"/>
      <c r="K137" s="22" t="str">
        <f aca="false">IF(OR($B137="",$C137=""),"",IF($C137="Labour",N($F137)*IFERROR(INDEX(Rates!$B$5:$B$19,MATCH($E137,Rates!$A$5:$A$19,0)),0),N($F137)*N($G137)))</f>
        <v/>
      </c>
      <c r="L137" s="23" t="str">
        <f aca="false">IF(OR($B137="",$C137=""),"",IF(ISNA(MATCH($B137,Jobs!$A$5:$A$204,0)),"Job not found",IF(AND($C137="Labour",ISNA(MATCH($E137,Rates!$A$5:$A$19,0))),"Pick a work centre","OK")))</f>
        <v/>
      </c>
    </row>
    <row r="138" customFormat="false" ht="15" hidden="false" customHeight="false" outlineLevel="0" collapsed="false">
      <c r="A138" s="19"/>
      <c r="B138" s="15"/>
      <c r="C138" s="15"/>
      <c r="D138" s="15"/>
      <c r="E138" s="15"/>
      <c r="F138" s="21"/>
      <c r="G138" s="16"/>
      <c r="H138" s="15"/>
      <c r="I138" s="15"/>
      <c r="J138" s="15"/>
      <c r="K138" s="22" t="str">
        <f aca="false">IF(OR($B138="",$C138=""),"",IF($C138="Labour",N($F138)*IFERROR(INDEX(Rates!$B$5:$B$19,MATCH($E138,Rates!$A$5:$A$19,0)),0),N($F138)*N($G138)))</f>
        <v/>
      </c>
      <c r="L138" s="23" t="str">
        <f aca="false">IF(OR($B138="",$C138=""),"",IF(ISNA(MATCH($B138,Jobs!$A$5:$A$204,0)),"Job not found",IF(AND($C138="Labour",ISNA(MATCH($E138,Rates!$A$5:$A$19,0))),"Pick a work centre","OK")))</f>
        <v/>
      </c>
    </row>
    <row r="139" customFormat="false" ht="15" hidden="false" customHeight="false" outlineLevel="0" collapsed="false">
      <c r="A139" s="19"/>
      <c r="B139" s="15"/>
      <c r="C139" s="15"/>
      <c r="D139" s="15"/>
      <c r="E139" s="15"/>
      <c r="F139" s="21"/>
      <c r="G139" s="16"/>
      <c r="H139" s="15"/>
      <c r="I139" s="15"/>
      <c r="J139" s="15"/>
      <c r="K139" s="22" t="str">
        <f aca="false">IF(OR($B139="",$C139=""),"",IF($C139="Labour",N($F139)*IFERROR(INDEX(Rates!$B$5:$B$19,MATCH($E139,Rates!$A$5:$A$19,0)),0),N($F139)*N($G139)))</f>
        <v/>
      </c>
      <c r="L139" s="23" t="str">
        <f aca="false">IF(OR($B139="",$C139=""),"",IF(ISNA(MATCH($B139,Jobs!$A$5:$A$204,0)),"Job not found",IF(AND($C139="Labour",ISNA(MATCH($E139,Rates!$A$5:$A$19,0))),"Pick a work centre","OK")))</f>
        <v/>
      </c>
    </row>
    <row r="140" customFormat="false" ht="15" hidden="false" customHeight="false" outlineLevel="0" collapsed="false">
      <c r="A140" s="19"/>
      <c r="B140" s="15"/>
      <c r="C140" s="15"/>
      <c r="D140" s="15"/>
      <c r="E140" s="15"/>
      <c r="F140" s="21"/>
      <c r="G140" s="16"/>
      <c r="H140" s="15"/>
      <c r="I140" s="15"/>
      <c r="J140" s="15"/>
      <c r="K140" s="22" t="str">
        <f aca="false">IF(OR($B140="",$C140=""),"",IF($C140="Labour",N($F140)*IFERROR(INDEX(Rates!$B$5:$B$19,MATCH($E140,Rates!$A$5:$A$19,0)),0),N($F140)*N($G140)))</f>
        <v/>
      </c>
      <c r="L140" s="23" t="str">
        <f aca="false">IF(OR($B140="",$C140=""),"",IF(ISNA(MATCH($B140,Jobs!$A$5:$A$204,0)),"Job not found",IF(AND($C140="Labour",ISNA(MATCH($E140,Rates!$A$5:$A$19,0))),"Pick a work centre","OK")))</f>
        <v/>
      </c>
    </row>
    <row r="141" customFormat="false" ht="15" hidden="false" customHeight="false" outlineLevel="0" collapsed="false">
      <c r="A141" s="19"/>
      <c r="B141" s="15"/>
      <c r="C141" s="15"/>
      <c r="D141" s="15"/>
      <c r="E141" s="15"/>
      <c r="F141" s="21"/>
      <c r="G141" s="16"/>
      <c r="H141" s="15"/>
      <c r="I141" s="15"/>
      <c r="J141" s="15"/>
      <c r="K141" s="22" t="str">
        <f aca="false">IF(OR($B141="",$C141=""),"",IF($C141="Labour",N($F141)*IFERROR(INDEX(Rates!$B$5:$B$19,MATCH($E141,Rates!$A$5:$A$19,0)),0),N($F141)*N($G141)))</f>
        <v/>
      </c>
      <c r="L141" s="23" t="str">
        <f aca="false">IF(OR($B141="",$C141=""),"",IF(ISNA(MATCH($B141,Jobs!$A$5:$A$204,0)),"Job not found",IF(AND($C141="Labour",ISNA(MATCH($E141,Rates!$A$5:$A$19,0))),"Pick a work centre","OK")))</f>
        <v/>
      </c>
    </row>
    <row r="142" customFormat="false" ht="15" hidden="false" customHeight="false" outlineLevel="0" collapsed="false">
      <c r="A142" s="19"/>
      <c r="B142" s="15"/>
      <c r="C142" s="15"/>
      <c r="D142" s="15"/>
      <c r="E142" s="15"/>
      <c r="F142" s="21"/>
      <c r="G142" s="16"/>
      <c r="H142" s="15"/>
      <c r="I142" s="15"/>
      <c r="J142" s="15"/>
      <c r="K142" s="22" t="str">
        <f aca="false">IF(OR($B142="",$C142=""),"",IF($C142="Labour",N($F142)*IFERROR(INDEX(Rates!$B$5:$B$19,MATCH($E142,Rates!$A$5:$A$19,0)),0),N($F142)*N($G142)))</f>
        <v/>
      </c>
      <c r="L142" s="23" t="str">
        <f aca="false">IF(OR($B142="",$C142=""),"",IF(ISNA(MATCH($B142,Jobs!$A$5:$A$204,0)),"Job not found",IF(AND($C142="Labour",ISNA(MATCH($E142,Rates!$A$5:$A$19,0))),"Pick a work centre","OK")))</f>
        <v/>
      </c>
    </row>
    <row r="143" customFormat="false" ht="15" hidden="false" customHeight="false" outlineLevel="0" collapsed="false">
      <c r="A143" s="19"/>
      <c r="B143" s="15"/>
      <c r="C143" s="15"/>
      <c r="D143" s="15"/>
      <c r="E143" s="15"/>
      <c r="F143" s="21"/>
      <c r="G143" s="16"/>
      <c r="H143" s="15"/>
      <c r="I143" s="15"/>
      <c r="J143" s="15"/>
      <c r="K143" s="22" t="str">
        <f aca="false">IF(OR($B143="",$C143=""),"",IF($C143="Labour",N($F143)*IFERROR(INDEX(Rates!$B$5:$B$19,MATCH($E143,Rates!$A$5:$A$19,0)),0),N($F143)*N($G143)))</f>
        <v/>
      </c>
      <c r="L143" s="23" t="str">
        <f aca="false">IF(OR($B143="",$C143=""),"",IF(ISNA(MATCH($B143,Jobs!$A$5:$A$204,0)),"Job not found",IF(AND($C143="Labour",ISNA(MATCH($E143,Rates!$A$5:$A$19,0))),"Pick a work centre","OK")))</f>
        <v/>
      </c>
    </row>
    <row r="144" customFormat="false" ht="15" hidden="false" customHeight="false" outlineLevel="0" collapsed="false">
      <c r="A144" s="19"/>
      <c r="B144" s="15"/>
      <c r="C144" s="15"/>
      <c r="D144" s="15"/>
      <c r="E144" s="15"/>
      <c r="F144" s="21"/>
      <c r="G144" s="16"/>
      <c r="H144" s="15"/>
      <c r="I144" s="15"/>
      <c r="J144" s="15"/>
      <c r="K144" s="22" t="str">
        <f aca="false">IF(OR($B144="",$C144=""),"",IF($C144="Labour",N($F144)*IFERROR(INDEX(Rates!$B$5:$B$19,MATCH($E144,Rates!$A$5:$A$19,0)),0),N($F144)*N($G144)))</f>
        <v/>
      </c>
      <c r="L144" s="23" t="str">
        <f aca="false">IF(OR($B144="",$C144=""),"",IF(ISNA(MATCH($B144,Jobs!$A$5:$A$204,0)),"Job not found",IF(AND($C144="Labour",ISNA(MATCH($E144,Rates!$A$5:$A$19,0))),"Pick a work centre","OK")))</f>
        <v/>
      </c>
    </row>
    <row r="145" customFormat="false" ht="15" hidden="false" customHeight="false" outlineLevel="0" collapsed="false">
      <c r="A145" s="19"/>
      <c r="B145" s="15"/>
      <c r="C145" s="15"/>
      <c r="D145" s="15"/>
      <c r="E145" s="15"/>
      <c r="F145" s="21"/>
      <c r="G145" s="16"/>
      <c r="H145" s="15"/>
      <c r="I145" s="15"/>
      <c r="J145" s="15"/>
      <c r="K145" s="22" t="str">
        <f aca="false">IF(OR($B145="",$C145=""),"",IF($C145="Labour",N($F145)*IFERROR(INDEX(Rates!$B$5:$B$19,MATCH($E145,Rates!$A$5:$A$19,0)),0),N($F145)*N($G145)))</f>
        <v/>
      </c>
      <c r="L145" s="23" t="str">
        <f aca="false">IF(OR($B145="",$C145=""),"",IF(ISNA(MATCH($B145,Jobs!$A$5:$A$204,0)),"Job not found",IF(AND($C145="Labour",ISNA(MATCH($E145,Rates!$A$5:$A$19,0))),"Pick a work centre","OK")))</f>
        <v/>
      </c>
    </row>
    <row r="146" customFormat="false" ht="15" hidden="false" customHeight="false" outlineLevel="0" collapsed="false">
      <c r="A146" s="19"/>
      <c r="B146" s="15"/>
      <c r="C146" s="15"/>
      <c r="D146" s="15"/>
      <c r="E146" s="15"/>
      <c r="F146" s="21"/>
      <c r="G146" s="16"/>
      <c r="H146" s="15"/>
      <c r="I146" s="15"/>
      <c r="J146" s="15"/>
      <c r="K146" s="22" t="str">
        <f aca="false">IF(OR($B146="",$C146=""),"",IF($C146="Labour",N($F146)*IFERROR(INDEX(Rates!$B$5:$B$19,MATCH($E146,Rates!$A$5:$A$19,0)),0),N($F146)*N($G146)))</f>
        <v/>
      </c>
      <c r="L146" s="23" t="str">
        <f aca="false">IF(OR($B146="",$C146=""),"",IF(ISNA(MATCH($B146,Jobs!$A$5:$A$204,0)),"Job not found",IF(AND($C146="Labour",ISNA(MATCH($E146,Rates!$A$5:$A$19,0))),"Pick a work centre","OK")))</f>
        <v/>
      </c>
    </row>
    <row r="147" customFormat="false" ht="15" hidden="false" customHeight="false" outlineLevel="0" collapsed="false">
      <c r="A147" s="19"/>
      <c r="B147" s="15"/>
      <c r="C147" s="15"/>
      <c r="D147" s="15"/>
      <c r="E147" s="15"/>
      <c r="F147" s="21"/>
      <c r="G147" s="16"/>
      <c r="H147" s="15"/>
      <c r="I147" s="15"/>
      <c r="J147" s="15"/>
      <c r="K147" s="22" t="str">
        <f aca="false">IF(OR($B147="",$C147=""),"",IF($C147="Labour",N($F147)*IFERROR(INDEX(Rates!$B$5:$B$19,MATCH($E147,Rates!$A$5:$A$19,0)),0),N($F147)*N($G147)))</f>
        <v/>
      </c>
      <c r="L147" s="23" t="str">
        <f aca="false">IF(OR($B147="",$C147=""),"",IF(ISNA(MATCH($B147,Jobs!$A$5:$A$204,0)),"Job not found",IF(AND($C147="Labour",ISNA(MATCH($E147,Rates!$A$5:$A$19,0))),"Pick a work centre","OK")))</f>
        <v/>
      </c>
    </row>
    <row r="148" customFormat="false" ht="15" hidden="false" customHeight="false" outlineLevel="0" collapsed="false">
      <c r="A148" s="19"/>
      <c r="B148" s="15"/>
      <c r="C148" s="15"/>
      <c r="D148" s="15"/>
      <c r="E148" s="15"/>
      <c r="F148" s="21"/>
      <c r="G148" s="16"/>
      <c r="H148" s="15"/>
      <c r="I148" s="15"/>
      <c r="J148" s="15"/>
      <c r="K148" s="22" t="str">
        <f aca="false">IF(OR($B148="",$C148=""),"",IF($C148="Labour",N($F148)*IFERROR(INDEX(Rates!$B$5:$B$19,MATCH($E148,Rates!$A$5:$A$19,0)),0),N($F148)*N($G148)))</f>
        <v/>
      </c>
      <c r="L148" s="23" t="str">
        <f aca="false">IF(OR($B148="",$C148=""),"",IF(ISNA(MATCH($B148,Jobs!$A$5:$A$204,0)),"Job not found",IF(AND($C148="Labour",ISNA(MATCH($E148,Rates!$A$5:$A$19,0))),"Pick a work centre","OK")))</f>
        <v/>
      </c>
    </row>
    <row r="149" customFormat="false" ht="15" hidden="false" customHeight="false" outlineLevel="0" collapsed="false">
      <c r="A149" s="19"/>
      <c r="B149" s="15"/>
      <c r="C149" s="15"/>
      <c r="D149" s="15"/>
      <c r="E149" s="15"/>
      <c r="F149" s="21"/>
      <c r="G149" s="16"/>
      <c r="H149" s="15"/>
      <c r="I149" s="15"/>
      <c r="J149" s="15"/>
      <c r="K149" s="22" t="str">
        <f aca="false">IF(OR($B149="",$C149=""),"",IF($C149="Labour",N($F149)*IFERROR(INDEX(Rates!$B$5:$B$19,MATCH($E149,Rates!$A$5:$A$19,0)),0),N($F149)*N($G149)))</f>
        <v/>
      </c>
      <c r="L149" s="23" t="str">
        <f aca="false">IF(OR($B149="",$C149=""),"",IF(ISNA(MATCH($B149,Jobs!$A$5:$A$204,0)),"Job not found",IF(AND($C149="Labour",ISNA(MATCH($E149,Rates!$A$5:$A$19,0))),"Pick a work centre","OK")))</f>
        <v/>
      </c>
    </row>
    <row r="150" customFormat="false" ht="15" hidden="false" customHeight="false" outlineLevel="0" collapsed="false">
      <c r="A150" s="19"/>
      <c r="B150" s="15"/>
      <c r="C150" s="15"/>
      <c r="D150" s="15"/>
      <c r="E150" s="15"/>
      <c r="F150" s="21"/>
      <c r="G150" s="16"/>
      <c r="H150" s="15"/>
      <c r="I150" s="15"/>
      <c r="J150" s="15"/>
      <c r="K150" s="22" t="str">
        <f aca="false">IF(OR($B150="",$C150=""),"",IF($C150="Labour",N($F150)*IFERROR(INDEX(Rates!$B$5:$B$19,MATCH($E150,Rates!$A$5:$A$19,0)),0),N($F150)*N($G150)))</f>
        <v/>
      </c>
      <c r="L150" s="23" t="str">
        <f aca="false">IF(OR($B150="",$C150=""),"",IF(ISNA(MATCH($B150,Jobs!$A$5:$A$204,0)),"Job not found",IF(AND($C150="Labour",ISNA(MATCH($E150,Rates!$A$5:$A$19,0))),"Pick a work centre","OK")))</f>
        <v/>
      </c>
    </row>
    <row r="151" customFormat="false" ht="15" hidden="false" customHeight="false" outlineLevel="0" collapsed="false">
      <c r="A151" s="19"/>
      <c r="B151" s="15"/>
      <c r="C151" s="15"/>
      <c r="D151" s="15"/>
      <c r="E151" s="15"/>
      <c r="F151" s="21"/>
      <c r="G151" s="16"/>
      <c r="H151" s="15"/>
      <c r="I151" s="15"/>
      <c r="J151" s="15"/>
      <c r="K151" s="22" t="str">
        <f aca="false">IF(OR($B151="",$C151=""),"",IF($C151="Labour",N($F151)*IFERROR(INDEX(Rates!$B$5:$B$19,MATCH($E151,Rates!$A$5:$A$19,0)),0),N($F151)*N($G151)))</f>
        <v/>
      </c>
      <c r="L151" s="23" t="str">
        <f aca="false">IF(OR($B151="",$C151=""),"",IF(ISNA(MATCH($B151,Jobs!$A$5:$A$204,0)),"Job not found",IF(AND($C151="Labour",ISNA(MATCH($E151,Rates!$A$5:$A$19,0))),"Pick a work centre","OK")))</f>
        <v/>
      </c>
    </row>
    <row r="152" customFormat="false" ht="15" hidden="false" customHeight="false" outlineLevel="0" collapsed="false">
      <c r="A152" s="19"/>
      <c r="B152" s="15"/>
      <c r="C152" s="15"/>
      <c r="D152" s="15"/>
      <c r="E152" s="15"/>
      <c r="F152" s="21"/>
      <c r="G152" s="16"/>
      <c r="H152" s="15"/>
      <c r="I152" s="15"/>
      <c r="J152" s="15"/>
      <c r="K152" s="22" t="str">
        <f aca="false">IF(OR($B152="",$C152=""),"",IF($C152="Labour",N($F152)*IFERROR(INDEX(Rates!$B$5:$B$19,MATCH($E152,Rates!$A$5:$A$19,0)),0),N($F152)*N($G152)))</f>
        <v/>
      </c>
      <c r="L152" s="23" t="str">
        <f aca="false">IF(OR($B152="",$C152=""),"",IF(ISNA(MATCH($B152,Jobs!$A$5:$A$204,0)),"Job not found",IF(AND($C152="Labour",ISNA(MATCH($E152,Rates!$A$5:$A$19,0))),"Pick a work centre","OK")))</f>
        <v/>
      </c>
    </row>
    <row r="153" customFormat="false" ht="15" hidden="false" customHeight="false" outlineLevel="0" collapsed="false">
      <c r="A153" s="19"/>
      <c r="B153" s="15"/>
      <c r="C153" s="15"/>
      <c r="D153" s="15"/>
      <c r="E153" s="15"/>
      <c r="F153" s="21"/>
      <c r="G153" s="16"/>
      <c r="H153" s="15"/>
      <c r="I153" s="15"/>
      <c r="J153" s="15"/>
      <c r="K153" s="22" t="str">
        <f aca="false">IF(OR($B153="",$C153=""),"",IF($C153="Labour",N($F153)*IFERROR(INDEX(Rates!$B$5:$B$19,MATCH($E153,Rates!$A$5:$A$19,0)),0),N($F153)*N($G153)))</f>
        <v/>
      </c>
      <c r="L153" s="23" t="str">
        <f aca="false">IF(OR($B153="",$C153=""),"",IF(ISNA(MATCH($B153,Jobs!$A$5:$A$204,0)),"Job not found",IF(AND($C153="Labour",ISNA(MATCH($E153,Rates!$A$5:$A$19,0))),"Pick a work centre","OK")))</f>
        <v/>
      </c>
    </row>
    <row r="154" customFormat="false" ht="15" hidden="false" customHeight="false" outlineLevel="0" collapsed="false">
      <c r="A154" s="19"/>
      <c r="B154" s="15"/>
      <c r="C154" s="15"/>
      <c r="D154" s="15"/>
      <c r="E154" s="15"/>
      <c r="F154" s="21"/>
      <c r="G154" s="16"/>
      <c r="H154" s="15"/>
      <c r="I154" s="15"/>
      <c r="J154" s="15"/>
      <c r="K154" s="22" t="str">
        <f aca="false">IF(OR($B154="",$C154=""),"",IF($C154="Labour",N($F154)*IFERROR(INDEX(Rates!$B$5:$B$19,MATCH($E154,Rates!$A$5:$A$19,0)),0),N($F154)*N($G154)))</f>
        <v/>
      </c>
      <c r="L154" s="23" t="str">
        <f aca="false">IF(OR($B154="",$C154=""),"",IF(ISNA(MATCH($B154,Jobs!$A$5:$A$204,0)),"Job not found",IF(AND($C154="Labour",ISNA(MATCH($E154,Rates!$A$5:$A$19,0))),"Pick a work centre","OK")))</f>
        <v/>
      </c>
    </row>
    <row r="155" customFormat="false" ht="15" hidden="false" customHeight="false" outlineLevel="0" collapsed="false">
      <c r="A155" s="19"/>
      <c r="B155" s="15"/>
      <c r="C155" s="15"/>
      <c r="D155" s="15"/>
      <c r="E155" s="15"/>
      <c r="F155" s="21"/>
      <c r="G155" s="16"/>
      <c r="H155" s="15"/>
      <c r="I155" s="15"/>
      <c r="J155" s="15"/>
      <c r="K155" s="22" t="str">
        <f aca="false">IF(OR($B155="",$C155=""),"",IF($C155="Labour",N($F155)*IFERROR(INDEX(Rates!$B$5:$B$19,MATCH($E155,Rates!$A$5:$A$19,0)),0),N($F155)*N($G155)))</f>
        <v/>
      </c>
      <c r="L155" s="23" t="str">
        <f aca="false">IF(OR($B155="",$C155=""),"",IF(ISNA(MATCH($B155,Jobs!$A$5:$A$204,0)),"Job not found",IF(AND($C155="Labour",ISNA(MATCH($E155,Rates!$A$5:$A$19,0))),"Pick a work centre","OK")))</f>
        <v/>
      </c>
    </row>
    <row r="156" customFormat="false" ht="15" hidden="false" customHeight="false" outlineLevel="0" collapsed="false">
      <c r="A156" s="19"/>
      <c r="B156" s="15"/>
      <c r="C156" s="15"/>
      <c r="D156" s="15"/>
      <c r="E156" s="15"/>
      <c r="F156" s="21"/>
      <c r="G156" s="16"/>
      <c r="H156" s="15"/>
      <c r="I156" s="15"/>
      <c r="J156" s="15"/>
      <c r="K156" s="22" t="str">
        <f aca="false">IF(OR($B156="",$C156=""),"",IF($C156="Labour",N($F156)*IFERROR(INDEX(Rates!$B$5:$B$19,MATCH($E156,Rates!$A$5:$A$19,0)),0),N($F156)*N($G156)))</f>
        <v/>
      </c>
      <c r="L156" s="23" t="str">
        <f aca="false">IF(OR($B156="",$C156=""),"",IF(ISNA(MATCH($B156,Jobs!$A$5:$A$204,0)),"Job not found",IF(AND($C156="Labour",ISNA(MATCH($E156,Rates!$A$5:$A$19,0))),"Pick a work centre","OK")))</f>
        <v/>
      </c>
    </row>
    <row r="157" customFormat="false" ht="15" hidden="false" customHeight="false" outlineLevel="0" collapsed="false">
      <c r="A157" s="19"/>
      <c r="B157" s="15"/>
      <c r="C157" s="15"/>
      <c r="D157" s="15"/>
      <c r="E157" s="15"/>
      <c r="F157" s="21"/>
      <c r="G157" s="16"/>
      <c r="H157" s="15"/>
      <c r="I157" s="15"/>
      <c r="J157" s="15"/>
      <c r="K157" s="22" t="str">
        <f aca="false">IF(OR($B157="",$C157=""),"",IF($C157="Labour",N($F157)*IFERROR(INDEX(Rates!$B$5:$B$19,MATCH($E157,Rates!$A$5:$A$19,0)),0),N($F157)*N($G157)))</f>
        <v/>
      </c>
      <c r="L157" s="23" t="str">
        <f aca="false">IF(OR($B157="",$C157=""),"",IF(ISNA(MATCH($B157,Jobs!$A$5:$A$204,0)),"Job not found",IF(AND($C157="Labour",ISNA(MATCH($E157,Rates!$A$5:$A$19,0))),"Pick a work centre","OK")))</f>
        <v/>
      </c>
    </row>
    <row r="158" customFormat="false" ht="15" hidden="false" customHeight="false" outlineLevel="0" collapsed="false">
      <c r="A158" s="19"/>
      <c r="B158" s="15"/>
      <c r="C158" s="15"/>
      <c r="D158" s="15"/>
      <c r="E158" s="15"/>
      <c r="F158" s="21"/>
      <c r="G158" s="16"/>
      <c r="H158" s="15"/>
      <c r="I158" s="15"/>
      <c r="J158" s="15"/>
      <c r="K158" s="22" t="str">
        <f aca="false">IF(OR($B158="",$C158=""),"",IF($C158="Labour",N($F158)*IFERROR(INDEX(Rates!$B$5:$B$19,MATCH($E158,Rates!$A$5:$A$19,0)),0),N($F158)*N($G158)))</f>
        <v/>
      </c>
      <c r="L158" s="23" t="str">
        <f aca="false">IF(OR($B158="",$C158=""),"",IF(ISNA(MATCH($B158,Jobs!$A$5:$A$204,0)),"Job not found",IF(AND($C158="Labour",ISNA(MATCH($E158,Rates!$A$5:$A$19,0))),"Pick a work centre","OK")))</f>
        <v/>
      </c>
    </row>
    <row r="159" customFormat="false" ht="15" hidden="false" customHeight="false" outlineLevel="0" collapsed="false">
      <c r="A159" s="19"/>
      <c r="B159" s="15"/>
      <c r="C159" s="15"/>
      <c r="D159" s="15"/>
      <c r="E159" s="15"/>
      <c r="F159" s="21"/>
      <c r="G159" s="16"/>
      <c r="H159" s="15"/>
      <c r="I159" s="15"/>
      <c r="J159" s="15"/>
      <c r="K159" s="22" t="str">
        <f aca="false">IF(OR($B159="",$C159=""),"",IF($C159="Labour",N($F159)*IFERROR(INDEX(Rates!$B$5:$B$19,MATCH($E159,Rates!$A$5:$A$19,0)),0),N($F159)*N($G159)))</f>
        <v/>
      </c>
      <c r="L159" s="23" t="str">
        <f aca="false">IF(OR($B159="",$C159=""),"",IF(ISNA(MATCH($B159,Jobs!$A$5:$A$204,0)),"Job not found",IF(AND($C159="Labour",ISNA(MATCH($E159,Rates!$A$5:$A$19,0))),"Pick a work centre","OK")))</f>
        <v/>
      </c>
    </row>
    <row r="160" customFormat="false" ht="15" hidden="false" customHeight="false" outlineLevel="0" collapsed="false">
      <c r="A160" s="19"/>
      <c r="B160" s="15"/>
      <c r="C160" s="15"/>
      <c r="D160" s="15"/>
      <c r="E160" s="15"/>
      <c r="F160" s="21"/>
      <c r="G160" s="16"/>
      <c r="H160" s="15"/>
      <c r="I160" s="15"/>
      <c r="J160" s="15"/>
      <c r="K160" s="22" t="str">
        <f aca="false">IF(OR($B160="",$C160=""),"",IF($C160="Labour",N($F160)*IFERROR(INDEX(Rates!$B$5:$B$19,MATCH($E160,Rates!$A$5:$A$19,0)),0),N($F160)*N($G160)))</f>
        <v/>
      </c>
      <c r="L160" s="23" t="str">
        <f aca="false">IF(OR($B160="",$C160=""),"",IF(ISNA(MATCH($B160,Jobs!$A$5:$A$204,0)),"Job not found",IF(AND($C160="Labour",ISNA(MATCH($E160,Rates!$A$5:$A$19,0))),"Pick a work centre","OK")))</f>
        <v/>
      </c>
    </row>
    <row r="161" customFormat="false" ht="15" hidden="false" customHeight="false" outlineLevel="0" collapsed="false">
      <c r="A161" s="19"/>
      <c r="B161" s="15"/>
      <c r="C161" s="15"/>
      <c r="D161" s="15"/>
      <c r="E161" s="15"/>
      <c r="F161" s="21"/>
      <c r="G161" s="16"/>
      <c r="H161" s="15"/>
      <c r="I161" s="15"/>
      <c r="J161" s="15"/>
      <c r="K161" s="22" t="str">
        <f aca="false">IF(OR($B161="",$C161=""),"",IF($C161="Labour",N($F161)*IFERROR(INDEX(Rates!$B$5:$B$19,MATCH($E161,Rates!$A$5:$A$19,0)),0),N($F161)*N($G161)))</f>
        <v/>
      </c>
      <c r="L161" s="23" t="str">
        <f aca="false">IF(OR($B161="",$C161=""),"",IF(ISNA(MATCH($B161,Jobs!$A$5:$A$204,0)),"Job not found",IF(AND($C161="Labour",ISNA(MATCH($E161,Rates!$A$5:$A$19,0))),"Pick a work centre","OK")))</f>
        <v/>
      </c>
    </row>
    <row r="162" customFormat="false" ht="15" hidden="false" customHeight="false" outlineLevel="0" collapsed="false">
      <c r="A162" s="19"/>
      <c r="B162" s="15"/>
      <c r="C162" s="15"/>
      <c r="D162" s="15"/>
      <c r="E162" s="15"/>
      <c r="F162" s="21"/>
      <c r="G162" s="16"/>
      <c r="H162" s="15"/>
      <c r="I162" s="15"/>
      <c r="J162" s="15"/>
      <c r="K162" s="22" t="str">
        <f aca="false">IF(OR($B162="",$C162=""),"",IF($C162="Labour",N($F162)*IFERROR(INDEX(Rates!$B$5:$B$19,MATCH($E162,Rates!$A$5:$A$19,0)),0),N($F162)*N($G162)))</f>
        <v/>
      </c>
      <c r="L162" s="23" t="str">
        <f aca="false">IF(OR($B162="",$C162=""),"",IF(ISNA(MATCH($B162,Jobs!$A$5:$A$204,0)),"Job not found",IF(AND($C162="Labour",ISNA(MATCH($E162,Rates!$A$5:$A$19,0))),"Pick a work centre","OK")))</f>
        <v/>
      </c>
    </row>
    <row r="163" customFormat="false" ht="15" hidden="false" customHeight="false" outlineLevel="0" collapsed="false">
      <c r="A163" s="19"/>
      <c r="B163" s="15"/>
      <c r="C163" s="15"/>
      <c r="D163" s="15"/>
      <c r="E163" s="15"/>
      <c r="F163" s="21"/>
      <c r="G163" s="16"/>
      <c r="H163" s="15"/>
      <c r="I163" s="15"/>
      <c r="J163" s="15"/>
      <c r="K163" s="22" t="str">
        <f aca="false">IF(OR($B163="",$C163=""),"",IF($C163="Labour",N($F163)*IFERROR(INDEX(Rates!$B$5:$B$19,MATCH($E163,Rates!$A$5:$A$19,0)),0),N($F163)*N($G163)))</f>
        <v/>
      </c>
      <c r="L163" s="23" t="str">
        <f aca="false">IF(OR($B163="",$C163=""),"",IF(ISNA(MATCH($B163,Jobs!$A$5:$A$204,0)),"Job not found",IF(AND($C163="Labour",ISNA(MATCH($E163,Rates!$A$5:$A$19,0))),"Pick a work centre","OK")))</f>
        <v/>
      </c>
    </row>
    <row r="164" customFormat="false" ht="15" hidden="false" customHeight="false" outlineLevel="0" collapsed="false">
      <c r="A164" s="19"/>
      <c r="B164" s="15"/>
      <c r="C164" s="15"/>
      <c r="D164" s="15"/>
      <c r="E164" s="15"/>
      <c r="F164" s="21"/>
      <c r="G164" s="16"/>
      <c r="H164" s="15"/>
      <c r="I164" s="15"/>
      <c r="J164" s="15"/>
      <c r="K164" s="22" t="str">
        <f aca="false">IF(OR($B164="",$C164=""),"",IF($C164="Labour",N($F164)*IFERROR(INDEX(Rates!$B$5:$B$19,MATCH($E164,Rates!$A$5:$A$19,0)),0),N($F164)*N($G164)))</f>
        <v/>
      </c>
      <c r="L164" s="23" t="str">
        <f aca="false">IF(OR($B164="",$C164=""),"",IF(ISNA(MATCH($B164,Jobs!$A$5:$A$204,0)),"Job not found",IF(AND($C164="Labour",ISNA(MATCH($E164,Rates!$A$5:$A$19,0))),"Pick a work centre","OK")))</f>
        <v/>
      </c>
    </row>
    <row r="165" customFormat="false" ht="15" hidden="false" customHeight="false" outlineLevel="0" collapsed="false">
      <c r="A165" s="19"/>
      <c r="B165" s="15"/>
      <c r="C165" s="15"/>
      <c r="D165" s="15"/>
      <c r="E165" s="15"/>
      <c r="F165" s="21"/>
      <c r="G165" s="16"/>
      <c r="H165" s="15"/>
      <c r="I165" s="15"/>
      <c r="J165" s="15"/>
      <c r="K165" s="22" t="str">
        <f aca="false">IF(OR($B165="",$C165=""),"",IF($C165="Labour",N($F165)*IFERROR(INDEX(Rates!$B$5:$B$19,MATCH($E165,Rates!$A$5:$A$19,0)),0),N($F165)*N($G165)))</f>
        <v/>
      </c>
      <c r="L165" s="23" t="str">
        <f aca="false">IF(OR($B165="",$C165=""),"",IF(ISNA(MATCH($B165,Jobs!$A$5:$A$204,0)),"Job not found",IF(AND($C165="Labour",ISNA(MATCH($E165,Rates!$A$5:$A$19,0))),"Pick a work centre","OK")))</f>
        <v/>
      </c>
    </row>
    <row r="166" customFormat="false" ht="15" hidden="false" customHeight="false" outlineLevel="0" collapsed="false">
      <c r="A166" s="19"/>
      <c r="B166" s="15"/>
      <c r="C166" s="15"/>
      <c r="D166" s="15"/>
      <c r="E166" s="15"/>
      <c r="F166" s="21"/>
      <c r="G166" s="16"/>
      <c r="H166" s="15"/>
      <c r="I166" s="15"/>
      <c r="J166" s="15"/>
      <c r="K166" s="22" t="str">
        <f aca="false">IF(OR($B166="",$C166=""),"",IF($C166="Labour",N($F166)*IFERROR(INDEX(Rates!$B$5:$B$19,MATCH($E166,Rates!$A$5:$A$19,0)),0),N($F166)*N($G166)))</f>
        <v/>
      </c>
      <c r="L166" s="23" t="str">
        <f aca="false">IF(OR($B166="",$C166=""),"",IF(ISNA(MATCH($B166,Jobs!$A$5:$A$204,0)),"Job not found",IF(AND($C166="Labour",ISNA(MATCH($E166,Rates!$A$5:$A$19,0))),"Pick a work centre","OK")))</f>
        <v/>
      </c>
    </row>
    <row r="167" customFormat="false" ht="15" hidden="false" customHeight="false" outlineLevel="0" collapsed="false">
      <c r="A167" s="19"/>
      <c r="B167" s="15"/>
      <c r="C167" s="15"/>
      <c r="D167" s="15"/>
      <c r="E167" s="15"/>
      <c r="F167" s="21"/>
      <c r="G167" s="16"/>
      <c r="H167" s="15"/>
      <c r="I167" s="15"/>
      <c r="J167" s="15"/>
      <c r="K167" s="22" t="str">
        <f aca="false">IF(OR($B167="",$C167=""),"",IF($C167="Labour",N($F167)*IFERROR(INDEX(Rates!$B$5:$B$19,MATCH($E167,Rates!$A$5:$A$19,0)),0),N($F167)*N($G167)))</f>
        <v/>
      </c>
      <c r="L167" s="23" t="str">
        <f aca="false">IF(OR($B167="",$C167=""),"",IF(ISNA(MATCH($B167,Jobs!$A$5:$A$204,0)),"Job not found",IF(AND($C167="Labour",ISNA(MATCH($E167,Rates!$A$5:$A$19,0))),"Pick a work centre","OK")))</f>
        <v/>
      </c>
    </row>
    <row r="168" customFormat="false" ht="15" hidden="false" customHeight="false" outlineLevel="0" collapsed="false">
      <c r="A168" s="19"/>
      <c r="B168" s="15"/>
      <c r="C168" s="15"/>
      <c r="D168" s="15"/>
      <c r="E168" s="15"/>
      <c r="F168" s="21"/>
      <c r="G168" s="16"/>
      <c r="H168" s="15"/>
      <c r="I168" s="15"/>
      <c r="J168" s="15"/>
      <c r="K168" s="22" t="str">
        <f aca="false">IF(OR($B168="",$C168=""),"",IF($C168="Labour",N($F168)*IFERROR(INDEX(Rates!$B$5:$B$19,MATCH($E168,Rates!$A$5:$A$19,0)),0),N($F168)*N($G168)))</f>
        <v/>
      </c>
      <c r="L168" s="23" t="str">
        <f aca="false">IF(OR($B168="",$C168=""),"",IF(ISNA(MATCH($B168,Jobs!$A$5:$A$204,0)),"Job not found",IF(AND($C168="Labour",ISNA(MATCH($E168,Rates!$A$5:$A$19,0))),"Pick a work centre","OK")))</f>
        <v/>
      </c>
    </row>
    <row r="169" customFormat="false" ht="15" hidden="false" customHeight="false" outlineLevel="0" collapsed="false">
      <c r="A169" s="19"/>
      <c r="B169" s="15"/>
      <c r="C169" s="15"/>
      <c r="D169" s="15"/>
      <c r="E169" s="15"/>
      <c r="F169" s="21"/>
      <c r="G169" s="16"/>
      <c r="H169" s="15"/>
      <c r="I169" s="15"/>
      <c r="J169" s="15"/>
      <c r="K169" s="22" t="str">
        <f aca="false">IF(OR($B169="",$C169=""),"",IF($C169="Labour",N($F169)*IFERROR(INDEX(Rates!$B$5:$B$19,MATCH($E169,Rates!$A$5:$A$19,0)),0),N($F169)*N($G169)))</f>
        <v/>
      </c>
      <c r="L169" s="23" t="str">
        <f aca="false">IF(OR($B169="",$C169=""),"",IF(ISNA(MATCH($B169,Jobs!$A$5:$A$204,0)),"Job not found",IF(AND($C169="Labour",ISNA(MATCH($E169,Rates!$A$5:$A$19,0))),"Pick a work centre","OK")))</f>
        <v/>
      </c>
    </row>
    <row r="170" customFormat="false" ht="15" hidden="false" customHeight="false" outlineLevel="0" collapsed="false">
      <c r="A170" s="19"/>
      <c r="B170" s="15"/>
      <c r="C170" s="15"/>
      <c r="D170" s="15"/>
      <c r="E170" s="15"/>
      <c r="F170" s="21"/>
      <c r="G170" s="16"/>
      <c r="H170" s="15"/>
      <c r="I170" s="15"/>
      <c r="J170" s="15"/>
      <c r="K170" s="22" t="str">
        <f aca="false">IF(OR($B170="",$C170=""),"",IF($C170="Labour",N($F170)*IFERROR(INDEX(Rates!$B$5:$B$19,MATCH($E170,Rates!$A$5:$A$19,0)),0),N($F170)*N($G170)))</f>
        <v/>
      </c>
      <c r="L170" s="23" t="str">
        <f aca="false">IF(OR($B170="",$C170=""),"",IF(ISNA(MATCH($B170,Jobs!$A$5:$A$204,0)),"Job not found",IF(AND($C170="Labour",ISNA(MATCH($E170,Rates!$A$5:$A$19,0))),"Pick a work centre","OK")))</f>
        <v/>
      </c>
    </row>
    <row r="171" customFormat="false" ht="15" hidden="false" customHeight="false" outlineLevel="0" collapsed="false">
      <c r="A171" s="19"/>
      <c r="B171" s="15"/>
      <c r="C171" s="15"/>
      <c r="D171" s="15"/>
      <c r="E171" s="15"/>
      <c r="F171" s="21"/>
      <c r="G171" s="16"/>
      <c r="H171" s="15"/>
      <c r="I171" s="15"/>
      <c r="J171" s="15"/>
      <c r="K171" s="22" t="str">
        <f aca="false">IF(OR($B171="",$C171=""),"",IF($C171="Labour",N($F171)*IFERROR(INDEX(Rates!$B$5:$B$19,MATCH($E171,Rates!$A$5:$A$19,0)),0),N($F171)*N($G171)))</f>
        <v/>
      </c>
      <c r="L171" s="23" t="str">
        <f aca="false">IF(OR($B171="",$C171=""),"",IF(ISNA(MATCH($B171,Jobs!$A$5:$A$204,0)),"Job not found",IF(AND($C171="Labour",ISNA(MATCH($E171,Rates!$A$5:$A$19,0))),"Pick a work centre","OK")))</f>
        <v/>
      </c>
    </row>
    <row r="172" customFormat="false" ht="15" hidden="false" customHeight="false" outlineLevel="0" collapsed="false">
      <c r="A172" s="19"/>
      <c r="B172" s="15"/>
      <c r="C172" s="15"/>
      <c r="D172" s="15"/>
      <c r="E172" s="15"/>
      <c r="F172" s="21"/>
      <c r="G172" s="16"/>
      <c r="H172" s="15"/>
      <c r="I172" s="15"/>
      <c r="J172" s="15"/>
      <c r="K172" s="22" t="str">
        <f aca="false">IF(OR($B172="",$C172=""),"",IF($C172="Labour",N($F172)*IFERROR(INDEX(Rates!$B$5:$B$19,MATCH($E172,Rates!$A$5:$A$19,0)),0),N($F172)*N($G172)))</f>
        <v/>
      </c>
      <c r="L172" s="23" t="str">
        <f aca="false">IF(OR($B172="",$C172=""),"",IF(ISNA(MATCH($B172,Jobs!$A$5:$A$204,0)),"Job not found",IF(AND($C172="Labour",ISNA(MATCH($E172,Rates!$A$5:$A$19,0))),"Pick a work centre","OK")))</f>
        <v/>
      </c>
    </row>
    <row r="173" customFormat="false" ht="15" hidden="false" customHeight="false" outlineLevel="0" collapsed="false">
      <c r="A173" s="19"/>
      <c r="B173" s="15"/>
      <c r="C173" s="15"/>
      <c r="D173" s="15"/>
      <c r="E173" s="15"/>
      <c r="F173" s="21"/>
      <c r="G173" s="16"/>
      <c r="H173" s="15"/>
      <c r="I173" s="15"/>
      <c r="J173" s="15"/>
      <c r="K173" s="22" t="str">
        <f aca="false">IF(OR($B173="",$C173=""),"",IF($C173="Labour",N($F173)*IFERROR(INDEX(Rates!$B$5:$B$19,MATCH($E173,Rates!$A$5:$A$19,0)),0),N($F173)*N($G173)))</f>
        <v/>
      </c>
      <c r="L173" s="23" t="str">
        <f aca="false">IF(OR($B173="",$C173=""),"",IF(ISNA(MATCH($B173,Jobs!$A$5:$A$204,0)),"Job not found",IF(AND($C173="Labour",ISNA(MATCH($E173,Rates!$A$5:$A$19,0))),"Pick a work centre","OK")))</f>
        <v/>
      </c>
    </row>
    <row r="174" customFormat="false" ht="15" hidden="false" customHeight="false" outlineLevel="0" collapsed="false">
      <c r="A174" s="19"/>
      <c r="B174" s="15"/>
      <c r="C174" s="15"/>
      <c r="D174" s="15"/>
      <c r="E174" s="15"/>
      <c r="F174" s="21"/>
      <c r="G174" s="16"/>
      <c r="H174" s="15"/>
      <c r="I174" s="15"/>
      <c r="J174" s="15"/>
      <c r="K174" s="22" t="str">
        <f aca="false">IF(OR($B174="",$C174=""),"",IF($C174="Labour",N($F174)*IFERROR(INDEX(Rates!$B$5:$B$19,MATCH($E174,Rates!$A$5:$A$19,0)),0),N($F174)*N($G174)))</f>
        <v/>
      </c>
      <c r="L174" s="23" t="str">
        <f aca="false">IF(OR($B174="",$C174=""),"",IF(ISNA(MATCH($B174,Jobs!$A$5:$A$204,0)),"Job not found",IF(AND($C174="Labour",ISNA(MATCH($E174,Rates!$A$5:$A$19,0))),"Pick a work centre","OK")))</f>
        <v/>
      </c>
    </row>
    <row r="175" customFormat="false" ht="15" hidden="false" customHeight="false" outlineLevel="0" collapsed="false">
      <c r="A175" s="19"/>
      <c r="B175" s="15"/>
      <c r="C175" s="15"/>
      <c r="D175" s="15"/>
      <c r="E175" s="15"/>
      <c r="F175" s="21"/>
      <c r="G175" s="16"/>
      <c r="H175" s="15"/>
      <c r="I175" s="15"/>
      <c r="J175" s="15"/>
      <c r="K175" s="22" t="str">
        <f aca="false">IF(OR($B175="",$C175=""),"",IF($C175="Labour",N($F175)*IFERROR(INDEX(Rates!$B$5:$B$19,MATCH($E175,Rates!$A$5:$A$19,0)),0),N($F175)*N($G175)))</f>
        <v/>
      </c>
      <c r="L175" s="23" t="str">
        <f aca="false">IF(OR($B175="",$C175=""),"",IF(ISNA(MATCH($B175,Jobs!$A$5:$A$204,0)),"Job not found",IF(AND($C175="Labour",ISNA(MATCH($E175,Rates!$A$5:$A$19,0))),"Pick a work centre","OK")))</f>
        <v/>
      </c>
    </row>
    <row r="176" customFormat="false" ht="15" hidden="false" customHeight="false" outlineLevel="0" collapsed="false">
      <c r="A176" s="19"/>
      <c r="B176" s="15"/>
      <c r="C176" s="15"/>
      <c r="D176" s="15"/>
      <c r="E176" s="15"/>
      <c r="F176" s="21"/>
      <c r="G176" s="16"/>
      <c r="H176" s="15"/>
      <c r="I176" s="15"/>
      <c r="J176" s="15"/>
      <c r="K176" s="22" t="str">
        <f aca="false">IF(OR($B176="",$C176=""),"",IF($C176="Labour",N($F176)*IFERROR(INDEX(Rates!$B$5:$B$19,MATCH($E176,Rates!$A$5:$A$19,0)),0),N($F176)*N($G176)))</f>
        <v/>
      </c>
      <c r="L176" s="23" t="str">
        <f aca="false">IF(OR($B176="",$C176=""),"",IF(ISNA(MATCH($B176,Jobs!$A$5:$A$204,0)),"Job not found",IF(AND($C176="Labour",ISNA(MATCH($E176,Rates!$A$5:$A$19,0))),"Pick a work centre","OK")))</f>
        <v/>
      </c>
    </row>
    <row r="177" customFormat="false" ht="15" hidden="false" customHeight="false" outlineLevel="0" collapsed="false">
      <c r="A177" s="19"/>
      <c r="B177" s="15"/>
      <c r="C177" s="15"/>
      <c r="D177" s="15"/>
      <c r="E177" s="15"/>
      <c r="F177" s="21"/>
      <c r="G177" s="16"/>
      <c r="H177" s="15"/>
      <c r="I177" s="15"/>
      <c r="J177" s="15"/>
      <c r="K177" s="22" t="str">
        <f aca="false">IF(OR($B177="",$C177=""),"",IF($C177="Labour",N($F177)*IFERROR(INDEX(Rates!$B$5:$B$19,MATCH($E177,Rates!$A$5:$A$19,0)),0),N($F177)*N($G177)))</f>
        <v/>
      </c>
      <c r="L177" s="23" t="str">
        <f aca="false">IF(OR($B177="",$C177=""),"",IF(ISNA(MATCH($B177,Jobs!$A$5:$A$204,0)),"Job not found",IF(AND($C177="Labour",ISNA(MATCH($E177,Rates!$A$5:$A$19,0))),"Pick a work centre","OK")))</f>
        <v/>
      </c>
    </row>
    <row r="178" customFormat="false" ht="15" hidden="false" customHeight="false" outlineLevel="0" collapsed="false">
      <c r="A178" s="19"/>
      <c r="B178" s="15"/>
      <c r="C178" s="15"/>
      <c r="D178" s="15"/>
      <c r="E178" s="15"/>
      <c r="F178" s="21"/>
      <c r="G178" s="16"/>
      <c r="H178" s="15"/>
      <c r="I178" s="15"/>
      <c r="J178" s="15"/>
      <c r="K178" s="22" t="str">
        <f aca="false">IF(OR($B178="",$C178=""),"",IF($C178="Labour",N($F178)*IFERROR(INDEX(Rates!$B$5:$B$19,MATCH($E178,Rates!$A$5:$A$19,0)),0),N($F178)*N($G178)))</f>
        <v/>
      </c>
      <c r="L178" s="23" t="str">
        <f aca="false">IF(OR($B178="",$C178=""),"",IF(ISNA(MATCH($B178,Jobs!$A$5:$A$204,0)),"Job not found",IF(AND($C178="Labour",ISNA(MATCH($E178,Rates!$A$5:$A$19,0))),"Pick a work centre","OK")))</f>
        <v/>
      </c>
    </row>
    <row r="179" customFormat="false" ht="15" hidden="false" customHeight="false" outlineLevel="0" collapsed="false">
      <c r="A179" s="19"/>
      <c r="B179" s="15"/>
      <c r="C179" s="15"/>
      <c r="D179" s="15"/>
      <c r="E179" s="15"/>
      <c r="F179" s="21"/>
      <c r="G179" s="16"/>
      <c r="H179" s="15"/>
      <c r="I179" s="15"/>
      <c r="J179" s="15"/>
      <c r="K179" s="22" t="str">
        <f aca="false">IF(OR($B179="",$C179=""),"",IF($C179="Labour",N($F179)*IFERROR(INDEX(Rates!$B$5:$B$19,MATCH($E179,Rates!$A$5:$A$19,0)),0),N($F179)*N($G179)))</f>
        <v/>
      </c>
      <c r="L179" s="23" t="str">
        <f aca="false">IF(OR($B179="",$C179=""),"",IF(ISNA(MATCH($B179,Jobs!$A$5:$A$204,0)),"Job not found",IF(AND($C179="Labour",ISNA(MATCH($E179,Rates!$A$5:$A$19,0))),"Pick a work centre","OK")))</f>
        <v/>
      </c>
    </row>
    <row r="180" customFormat="false" ht="15" hidden="false" customHeight="false" outlineLevel="0" collapsed="false">
      <c r="A180" s="19"/>
      <c r="B180" s="15"/>
      <c r="C180" s="15"/>
      <c r="D180" s="15"/>
      <c r="E180" s="15"/>
      <c r="F180" s="21"/>
      <c r="G180" s="16"/>
      <c r="H180" s="15"/>
      <c r="I180" s="15"/>
      <c r="J180" s="15"/>
      <c r="K180" s="22" t="str">
        <f aca="false">IF(OR($B180="",$C180=""),"",IF($C180="Labour",N($F180)*IFERROR(INDEX(Rates!$B$5:$B$19,MATCH($E180,Rates!$A$5:$A$19,0)),0),N($F180)*N($G180)))</f>
        <v/>
      </c>
      <c r="L180" s="23" t="str">
        <f aca="false">IF(OR($B180="",$C180=""),"",IF(ISNA(MATCH($B180,Jobs!$A$5:$A$204,0)),"Job not found",IF(AND($C180="Labour",ISNA(MATCH($E180,Rates!$A$5:$A$19,0))),"Pick a work centre","OK")))</f>
        <v/>
      </c>
    </row>
    <row r="181" customFormat="false" ht="15" hidden="false" customHeight="false" outlineLevel="0" collapsed="false">
      <c r="A181" s="19"/>
      <c r="B181" s="15"/>
      <c r="C181" s="15"/>
      <c r="D181" s="15"/>
      <c r="E181" s="15"/>
      <c r="F181" s="21"/>
      <c r="G181" s="16"/>
      <c r="H181" s="15"/>
      <c r="I181" s="15"/>
      <c r="J181" s="15"/>
      <c r="K181" s="22" t="str">
        <f aca="false">IF(OR($B181="",$C181=""),"",IF($C181="Labour",N($F181)*IFERROR(INDEX(Rates!$B$5:$B$19,MATCH($E181,Rates!$A$5:$A$19,0)),0),N($F181)*N($G181)))</f>
        <v/>
      </c>
      <c r="L181" s="23" t="str">
        <f aca="false">IF(OR($B181="",$C181=""),"",IF(ISNA(MATCH($B181,Jobs!$A$5:$A$204,0)),"Job not found",IF(AND($C181="Labour",ISNA(MATCH($E181,Rates!$A$5:$A$19,0))),"Pick a work centre","OK")))</f>
        <v/>
      </c>
    </row>
    <row r="182" customFormat="false" ht="15" hidden="false" customHeight="false" outlineLevel="0" collapsed="false">
      <c r="A182" s="19"/>
      <c r="B182" s="15"/>
      <c r="C182" s="15"/>
      <c r="D182" s="15"/>
      <c r="E182" s="15"/>
      <c r="F182" s="21"/>
      <c r="G182" s="16"/>
      <c r="H182" s="15"/>
      <c r="I182" s="15"/>
      <c r="J182" s="15"/>
      <c r="K182" s="22" t="str">
        <f aca="false">IF(OR($B182="",$C182=""),"",IF($C182="Labour",N($F182)*IFERROR(INDEX(Rates!$B$5:$B$19,MATCH($E182,Rates!$A$5:$A$19,0)),0),N($F182)*N($G182)))</f>
        <v/>
      </c>
      <c r="L182" s="23" t="str">
        <f aca="false">IF(OR($B182="",$C182=""),"",IF(ISNA(MATCH($B182,Jobs!$A$5:$A$204,0)),"Job not found",IF(AND($C182="Labour",ISNA(MATCH($E182,Rates!$A$5:$A$19,0))),"Pick a work centre","OK")))</f>
        <v/>
      </c>
    </row>
    <row r="183" customFormat="false" ht="15" hidden="false" customHeight="false" outlineLevel="0" collapsed="false">
      <c r="A183" s="19"/>
      <c r="B183" s="15"/>
      <c r="C183" s="15"/>
      <c r="D183" s="15"/>
      <c r="E183" s="15"/>
      <c r="F183" s="21"/>
      <c r="G183" s="16"/>
      <c r="H183" s="15"/>
      <c r="I183" s="15"/>
      <c r="J183" s="15"/>
      <c r="K183" s="22" t="str">
        <f aca="false">IF(OR($B183="",$C183=""),"",IF($C183="Labour",N($F183)*IFERROR(INDEX(Rates!$B$5:$B$19,MATCH($E183,Rates!$A$5:$A$19,0)),0),N($F183)*N($G183)))</f>
        <v/>
      </c>
      <c r="L183" s="23" t="str">
        <f aca="false">IF(OR($B183="",$C183=""),"",IF(ISNA(MATCH($B183,Jobs!$A$5:$A$204,0)),"Job not found",IF(AND($C183="Labour",ISNA(MATCH($E183,Rates!$A$5:$A$19,0))),"Pick a work centre","OK")))</f>
        <v/>
      </c>
    </row>
    <row r="184" customFormat="false" ht="15" hidden="false" customHeight="false" outlineLevel="0" collapsed="false">
      <c r="A184" s="19"/>
      <c r="B184" s="15"/>
      <c r="C184" s="15"/>
      <c r="D184" s="15"/>
      <c r="E184" s="15"/>
      <c r="F184" s="21"/>
      <c r="G184" s="16"/>
      <c r="H184" s="15"/>
      <c r="I184" s="15"/>
      <c r="J184" s="15"/>
      <c r="K184" s="22" t="str">
        <f aca="false">IF(OR($B184="",$C184=""),"",IF($C184="Labour",N($F184)*IFERROR(INDEX(Rates!$B$5:$B$19,MATCH($E184,Rates!$A$5:$A$19,0)),0),N($F184)*N($G184)))</f>
        <v/>
      </c>
      <c r="L184" s="23" t="str">
        <f aca="false">IF(OR($B184="",$C184=""),"",IF(ISNA(MATCH($B184,Jobs!$A$5:$A$204,0)),"Job not found",IF(AND($C184="Labour",ISNA(MATCH($E184,Rates!$A$5:$A$19,0))),"Pick a work centre","OK")))</f>
        <v/>
      </c>
    </row>
    <row r="185" customFormat="false" ht="15" hidden="false" customHeight="false" outlineLevel="0" collapsed="false">
      <c r="A185" s="19"/>
      <c r="B185" s="15"/>
      <c r="C185" s="15"/>
      <c r="D185" s="15"/>
      <c r="E185" s="15"/>
      <c r="F185" s="21"/>
      <c r="G185" s="16"/>
      <c r="H185" s="15"/>
      <c r="I185" s="15"/>
      <c r="J185" s="15"/>
      <c r="K185" s="22" t="str">
        <f aca="false">IF(OR($B185="",$C185=""),"",IF($C185="Labour",N($F185)*IFERROR(INDEX(Rates!$B$5:$B$19,MATCH($E185,Rates!$A$5:$A$19,0)),0),N($F185)*N($G185)))</f>
        <v/>
      </c>
      <c r="L185" s="23" t="str">
        <f aca="false">IF(OR($B185="",$C185=""),"",IF(ISNA(MATCH($B185,Jobs!$A$5:$A$204,0)),"Job not found",IF(AND($C185="Labour",ISNA(MATCH($E185,Rates!$A$5:$A$19,0))),"Pick a work centre","OK")))</f>
        <v/>
      </c>
    </row>
    <row r="186" customFormat="false" ht="15" hidden="false" customHeight="false" outlineLevel="0" collapsed="false">
      <c r="A186" s="19"/>
      <c r="B186" s="15"/>
      <c r="C186" s="15"/>
      <c r="D186" s="15"/>
      <c r="E186" s="15"/>
      <c r="F186" s="21"/>
      <c r="G186" s="16"/>
      <c r="H186" s="15"/>
      <c r="I186" s="15"/>
      <c r="J186" s="15"/>
      <c r="K186" s="22" t="str">
        <f aca="false">IF(OR($B186="",$C186=""),"",IF($C186="Labour",N($F186)*IFERROR(INDEX(Rates!$B$5:$B$19,MATCH($E186,Rates!$A$5:$A$19,0)),0),N($F186)*N($G186)))</f>
        <v/>
      </c>
      <c r="L186" s="23" t="str">
        <f aca="false">IF(OR($B186="",$C186=""),"",IF(ISNA(MATCH($B186,Jobs!$A$5:$A$204,0)),"Job not found",IF(AND($C186="Labour",ISNA(MATCH($E186,Rates!$A$5:$A$19,0))),"Pick a work centre","OK")))</f>
        <v/>
      </c>
    </row>
    <row r="187" customFormat="false" ht="15" hidden="false" customHeight="false" outlineLevel="0" collapsed="false">
      <c r="A187" s="19"/>
      <c r="B187" s="15"/>
      <c r="C187" s="15"/>
      <c r="D187" s="15"/>
      <c r="E187" s="15"/>
      <c r="F187" s="21"/>
      <c r="G187" s="16"/>
      <c r="H187" s="15"/>
      <c r="I187" s="15"/>
      <c r="J187" s="15"/>
      <c r="K187" s="22" t="str">
        <f aca="false">IF(OR($B187="",$C187=""),"",IF($C187="Labour",N($F187)*IFERROR(INDEX(Rates!$B$5:$B$19,MATCH($E187,Rates!$A$5:$A$19,0)),0),N($F187)*N($G187)))</f>
        <v/>
      </c>
      <c r="L187" s="23" t="str">
        <f aca="false">IF(OR($B187="",$C187=""),"",IF(ISNA(MATCH($B187,Jobs!$A$5:$A$204,0)),"Job not found",IF(AND($C187="Labour",ISNA(MATCH($E187,Rates!$A$5:$A$19,0))),"Pick a work centre","OK")))</f>
        <v/>
      </c>
    </row>
    <row r="188" customFormat="false" ht="15" hidden="false" customHeight="false" outlineLevel="0" collapsed="false">
      <c r="A188" s="19"/>
      <c r="B188" s="15"/>
      <c r="C188" s="15"/>
      <c r="D188" s="15"/>
      <c r="E188" s="15"/>
      <c r="F188" s="21"/>
      <c r="G188" s="16"/>
      <c r="H188" s="15"/>
      <c r="I188" s="15"/>
      <c r="J188" s="15"/>
      <c r="K188" s="22" t="str">
        <f aca="false">IF(OR($B188="",$C188=""),"",IF($C188="Labour",N($F188)*IFERROR(INDEX(Rates!$B$5:$B$19,MATCH($E188,Rates!$A$5:$A$19,0)),0),N($F188)*N($G188)))</f>
        <v/>
      </c>
      <c r="L188" s="23" t="str">
        <f aca="false">IF(OR($B188="",$C188=""),"",IF(ISNA(MATCH($B188,Jobs!$A$5:$A$204,0)),"Job not found",IF(AND($C188="Labour",ISNA(MATCH($E188,Rates!$A$5:$A$19,0))),"Pick a work centre","OK")))</f>
        <v/>
      </c>
    </row>
    <row r="189" customFormat="false" ht="15" hidden="false" customHeight="false" outlineLevel="0" collapsed="false">
      <c r="A189" s="19"/>
      <c r="B189" s="15"/>
      <c r="C189" s="15"/>
      <c r="D189" s="15"/>
      <c r="E189" s="15"/>
      <c r="F189" s="21"/>
      <c r="G189" s="16"/>
      <c r="H189" s="15"/>
      <c r="I189" s="15"/>
      <c r="J189" s="15"/>
      <c r="K189" s="22" t="str">
        <f aca="false">IF(OR($B189="",$C189=""),"",IF($C189="Labour",N($F189)*IFERROR(INDEX(Rates!$B$5:$B$19,MATCH($E189,Rates!$A$5:$A$19,0)),0),N($F189)*N($G189)))</f>
        <v/>
      </c>
      <c r="L189" s="23" t="str">
        <f aca="false">IF(OR($B189="",$C189=""),"",IF(ISNA(MATCH($B189,Jobs!$A$5:$A$204,0)),"Job not found",IF(AND($C189="Labour",ISNA(MATCH($E189,Rates!$A$5:$A$19,0))),"Pick a work centre","OK")))</f>
        <v/>
      </c>
    </row>
    <row r="190" customFormat="false" ht="15" hidden="false" customHeight="false" outlineLevel="0" collapsed="false">
      <c r="A190" s="19"/>
      <c r="B190" s="15"/>
      <c r="C190" s="15"/>
      <c r="D190" s="15"/>
      <c r="E190" s="15"/>
      <c r="F190" s="21"/>
      <c r="G190" s="16"/>
      <c r="H190" s="15"/>
      <c r="I190" s="15"/>
      <c r="J190" s="15"/>
      <c r="K190" s="22" t="str">
        <f aca="false">IF(OR($B190="",$C190=""),"",IF($C190="Labour",N($F190)*IFERROR(INDEX(Rates!$B$5:$B$19,MATCH($E190,Rates!$A$5:$A$19,0)),0),N($F190)*N($G190)))</f>
        <v/>
      </c>
      <c r="L190" s="23" t="str">
        <f aca="false">IF(OR($B190="",$C190=""),"",IF(ISNA(MATCH($B190,Jobs!$A$5:$A$204,0)),"Job not found",IF(AND($C190="Labour",ISNA(MATCH($E190,Rates!$A$5:$A$19,0))),"Pick a work centre","OK")))</f>
        <v/>
      </c>
    </row>
    <row r="191" customFormat="false" ht="15" hidden="false" customHeight="false" outlineLevel="0" collapsed="false">
      <c r="A191" s="19"/>
      <c r="B191" s="15"/>
      <c r="C191" s="15"/>
      <c r="D191" s="15"/>
      <c r="E191" s="15"/>
      <c r="F191" s="21"/>
      <c r="G191" s="16"/>
      <c r="H191" s="15"/>
      <c r="I191" s="15"/>
      <c r="J191" s="15"/>
      <c r="K191" s="22" t="str">
        <f aca="false">IF(OR($B191="",$C191=""),"",IF($C191="Labour",N($F191)*IFERROR(INDEX(Rates!$B$5:$B$19,MATCH($E191,Rates!$A$5:$A$19,0)),0),N($F191)*N($G191)))</f>
        <v/>
      </c>
      <c r="L191" s="23" t="str">
        <f aca="false">IF(OR($B191="",$C191=""),"",IF(ISNA(MATCH($B191,Jobs!$A$5:$A$204,0)),"Job not found",IF(AND($C191="Labour",ISNA(MATCH($E191,Rates!$A$5:$A$19,0))),"Pick a work centre","OK")))</f>
        <v/>
      </c>
    </row>
    <row r="192" customFormat="false" ht="15" hidden="false" customHeight="false" outlineLevel="0" collapsed="false">
      <c r="A192" s="19"/>
      <c r="B192" s="15"/>
      <c r="C192" s="15"/>
      <c r="D192" s="15"/>
      <c r="E192" s="15"/>
      <c r="F192" s="21"/>
      <c r="G192" s="16"/>
      <c r="H192" s="15"/>
      <c r="I192" s="15"/>
      <c r="J192" s="15"/>
      <c r="K192" s="22" t="str">
        <f aca="false">IF(OR($B192="",$C192=""),"",IF($C192="Labour",N($F192)*IFERROR(INDEX(Rates!$B$5:$B$19,MATCH($E192,Rates!$A$5:$A$19,0)),0),N($F192)*N($G192)))</f>
        <v/>
      </c>
      <c r="L192" s="23" t="str">
        <f aca="false">IF(OR($B192="",$C192=""),"",IF(ISNA(MATCH($B192,Jobs!$A$5:$A$204,0)),"Job not found",IF(AND($C192="Labour",ISNA(MATCH($E192,Rates!$A$5:$A$19,0))),"Pick a work centre","OK")))</f>
        <v/>
      </c>
    </row>
    <row r="193" customFormat="false" ht="15" hidden="false" customHeight="false" outlineLevel="0" collapsed="false">
      <c r="A193" s="19"/>
      <c r="B193" s="15"/>
      <c r="C193" s="15"/>
      <c r="D193" s="15"/>
      <c r="E193" s="15"/>
      <c r="F193" s="21"/>
      <c r="G193" s="16"/>
      <c r="H193" s="15"/>
      <c r="I193" s="15"/>
      <c r="J193" s="15"/>
      <c r="K193" s="22" t="str">
        <f aca="false">IF(OR($B193="",$C193=""),"",IF($C193="Labour",N($F193)*IFERROR(INDEX(Rates!$B$5:$B$19,MATCH($E193,Rates!$A$5:$A$19,0)),0),N($F193)*N($G193)))</f>
        <v/>
      </c>
      <c r="L193" s="23" t="str">
        <f aca="false">IF(OR($B193="",$C193=""),"",IF(ISNA(MATCH($B193,Jobs!$A$5:$A$204,0)),"Job not found",IF(AND($C193="Labour",ISNA(MATCH($E193,Rates!$A$5:$A$19,0))),"Pick a work centre","OK")))</f>
        <v/>
      </c>
    </row>
    <row r="194" customFormat="false" ht="15" hidden="false" customHeight="false" outlineLevel="0" collapsed="false">
      <c r="A194" s="19"/>
      <c r="B194" s="15"/>
      <c r="C194" s="15"/>
      <c r="D194" s="15"/>
      <c r="E194" s="15"/>
      <c r="F194" s="21"/>
      <c r="G194" s="16"/>
      <c r="H194" s="15"/>
      <c r="I194" s="15"/>
      <c r="J194" s="15"/>
      <c r="K194" s="22" t="str">
        <f aca="false">IF(OR($B194="",$C194=""),"",IF($C194="Labour",N($F194)*IFERROR(INDEX(Rates!$B$5:$B$19,MATCH($E194,Rates!$A$5:$A$19,0)),0),N($F194)*N($G194)))</f>
        <v/>
      </c>
      <c r="L194" s="23" t="str">
        <f aca="false">IF(OR($B194="",$C194=""),"",IF(ISNA(MATCH($B194,Jobs!$A$5:$A$204,0)),"Job not found",IF(AND($C194="Labour",ISNA(MATCH($E194,Rates!$A$5:$A$19,0))),"Pick a work centre","OK")))</f>
        <v/>
      </c>
    </row>
    <row r="195" customFormat="false" ht="15" hidden="false" customHeight="false" outlineLevel="0" collapsed="false">
      <c r="A195" s="19"/>
      <c r="B195" s="15"/>
      <c r="C195" s="15"/>
      <c r="D195" s="15"/>
      <c r="E195" s="15"/>
      <c r="F195" s="21"/>
      <c r="G195" s="16"/>
      <c r="H195" s="15"/>
      <c r="I195" s="15"/>
      <c r="J195" s="15"/>
      <c r="K195" s="22" t="str">
        <f aca="false">IF(OR($B195="",$C195=""),"",IF($C195="Labour",N($F195)*IFERROR(INDEX(Rates!$B$5:$B$19,MATCH($E195,Rates!$A$5:$A$19,0)),0),N($F195)*N($G195)))</f>
        <v/>
      </c>
      <c r="L195" s="23" t="str">
        <f aca="false">IF(OR($B195="",$C195=""),"",IF(ISNA(MATCH($B195,Jobs!$A$5:$A$204,0)),"Job not found",IF(AND($C195="Labour",ISNA(MATCH($E195,Rates!$A$5:$A$19,0))),"Pick a work centre","OK")))</f>
        <v/>
      </c>
    </row>
    <row r="196" customFormat="false" ht="15" hidden="false" customHeight="false" outlineLevel="0" collapsed="false">
      <c r="A196" s="19"/>
      <c r="B196" s="15"/>
      <c r="C196" s="15"/>
      <c r="D196" s="15"/>
      <c r="E196" s="15"/>
      <c r="F196" s="21"/>
      <c r="G196" s="16"/>
      <c r="H196" s="15"/>
      <c r="I196" s="15"/>
      <c r="J196" s="15"/>
      <c r="K196" s="22" t="str">
        <f aca="false">IF(OR($B196="",$C196=""),"",IF($C196="Labour",N($F196)*IFERROR(INDEX(Rates!$B$5:$B$19,MATCH($E196,Rates!$A$5:$A$19,0)),0),N($F196)*N($G196)))</f>
        <v/>
      </c>
      <c r="L196" s="23" t="str">
        <f aca="false">IF(OR($B196="",$C196=""),"",IF(ISNA(MATCH($B196,Jobs!$A$5:$A$204,0)),"Job not found",IF(AND($C196="Labour",ISNA(MATCH($E196,Rates!$A$5:$A$19,0))),"Pick a work centre","OK")))</f>
        <v/>
      </c>
    </row>
    <row r="197" customFormat="false" ht="15" hidden="false" customHeight="false" outlineLevel="0" collapsed="false">
      <c r="A197" s="19"/>
      <c r="B197" s="15"/>
      <c r="C197" s="15"/>
      <c r="D197" s="15"/>
      <c r="E197" s="15"/>
      <c r="F197" s="21"/>
      <c r="G197" s="16"/>
      <c r="H197" s="15"/>
      <c r="I197" s="15"/>
      <c r="J197" s="15"/>
      <c r="K197" s="22" t="str">
        <f aca="false">IF(OR($B197="",$C197=""),"",IF($C197="Labour",N($F197)*IFERROR(INDEX(Rates!$B$5:$B$19,MATCH($E197,Rates!$A$5:$A$19,0)),0),N($F197)*N($G197)))</f>
        <v/>
      </c>
      <c r="L197" s="23" t="str">
        <f aca="false">IF(OR($B197="",$C197=""),"",IF(ISNA(MATCH($B197,Jobs!$A$5:$A$204,0)),"Job not found",IF(AND($C197="Labour",ISNA(MATCH($E197,Rates!$A$5:$A$19,0))),"Pick a work centre","OK")))</f>
        <v/>
      </c>
    </row>
    <row r="198" customFormat="false" ht="15" hidden="false" customHeight="false" outlineLevel="0" collapsed="false">
      <c r="A198" s="19"/>
      <c r="B198" s="15"/>
      <c r="C198" s="15"/>
      <c r="D198" s="15"/>
      <c r="E198" s="15"/>
      <c r="F198" s="21"/>
      <c r="G198" s="16"/>
      <c r="H198" s="15"/>
      <c r="I198" s="15"/>
      <c r="J198" s="15"/>
      <c r="K198" s="22" t="str">
        <f aca="false">IF(OR($B198="",$C198=""),"",IF($C198="Labour",N($F198)*IFERROR(INDEX(Rates!$B$5:$B$19,MATCH($E198,Rates!$A$5:$A$19,0)),0),N($F198)*N($G198)))</f>
        <v/>
      </c>
      <c r="L198" s="23" t="str">
        <f aca="false">IF(OR($B198="",$C198=""),"",IF(ISNA(MATCH($B198,Jobs!$A$5:$A$204,0)),"Job not found",IF(AND($C198="Labour",ISNA(MATCH($E198,Rates!$A$5:$A$19,0))),"Pick a work centre","OK")))</f>
        <v/>
      </c>
    </row>
    <row r="199" customFormat="false" ht="15" hidden="false" customHeight="false" outlineLevel="0" collapsed="false">
      <c r="A199" s="19"/>
      <c r="B199" s="15"/>
      <c r="C199" s="15"/>
      <c r="D199" s="15"/>
      <c r="E199" s="15"/>
      <c r="F199" s="21"/>
      <c r="G199" s="16"/>
      <c r="H199" s="15"/>
      <c r="I199" s="15"/>
      <c r="J199" s="15"/>
      <c r="K199" s="22" t="str">
        <f aca="false">IF(OR($B199="",$C199=""),"",IF($C199="Labour",N($F199)*IFERROR(INDEX(Rates!$B$5:$B$19,MATCH($E199,Rates!$A$5:$A$19,0)),0),N($F199)*N($G199)))</f>
        <v/>
      </c>
      <c r="L199" s="23" t="str">
        <f aca="false">IF(OR($B199="",$C199=""),"",IF(ISNA(MATCH($B199,Jobs!$A$5:$A$204,0)),"Job not found",IF(AND($C199="Labour",ISNA(MATCH($E199,Rates!$A$5:$A$19,0))),"Pick a work centre","OK")))</f>
        <v/>
      </c>
    </row>
    <row r="200" customFormat="false" ht="15" hidden="false" customHeight="false" outlineLevel="0" collapsed="false">
      <c r="A200" s="19"/>
      <c r="B200" s="15"/>
      <c r="C200" s="15"/>
      <c r="D200" s="15"/>
      <c r="E200" s="15"/>
      <c r="F200" s="21"/>
      <c r="G200" s="16"/>
      <c r="H200" s="15"/>
      <c r="I200" s="15"/>
      <c r="J200" s="15"/>
      <c r="K200" s="22" t="str">
        <f aca="false">IF(OR($B200="",$C200=""),"",IF($C200="Labour",N($F200)*IFERROR(INDEX(Rates!$B$5:$B$19,MATCH($E200,Rates!$A$5:$A$19,0)),0),N($F200)*N($G200)))</f>
        <v/>
      </c>
      <c r="L200" s="23" t="str">
        <f aca="false">IF(OR($B200="",$C200=""),"",IF(ISNA(MATCH($B200,Jobs!$A$5:$A$204,0)),"Job not found",IF(AND($C200="Labour",ISNA(MATCH($E200,Rates!$A$5:$A$19,0))),"Pick a work centre","OK")))</f>
        <v/>
      </c>
    </row>
    <row r="201" customFormat="false" ht="15" hidden="false" customHeight="false" outlineLevel="0" collapsed="false">
      <c r="A201" s="19"/>
      <c r="B201" s="15"/>
      <c r="C201" s="15"/>
      <c r="D201" s="15"/>
      <c r="E201" s="15"/>
      <c r="F201" s="21"/>
      <c r="G201" s="16"/>
      <c r="H201" s="15"/>
      <c r="I201" s="15"/>
      <c r="J201" s="15"/>
      <c r="K201" s="22" t="str">
        <f aca="false">IF(OR($B201="",$C201=""),"",IF($C201="Labour",N($F201)*IFERROR(INDEX(Rates!$B$5:$B$19,MATCH($E201,Rates!$A$5:$A$19,0)),0),N($F201)*N($G201)))</f>
        <v/>
      </c>
      <c r="L201" s="23" t="str">
        <f aca="false">IF(OR($B201="",$C201=""),"",IF(ISNA(MATCH($B201,Jobs!$A$5:$A$204,0)),"Job not found",IF(AND($C201="Labour",ISNA(MATCH($E201,Rates!$A$5:$A$19,0))),"Pick a work centre","OK")))</f>
        <v/>
      </c>
    </row>
    <row r="202" customFormat="false" ht="15" hidden="false" customHeight="false" outlineLevel="0" collapsed="false">
      <c r="A202" s="19"/>
      <c r="B202" s="15"/>
      <c r="C202" s="15"/>
      <c r="D202" s="15"/>
      <c r="E202" s="15"/>
      <c r="F202" s="21"/>
      <c r="G202" s="16"/>
      <c r="H202" s="15"/>
      <c r="I202" s="15"/>
      <c r="J202" s="15"/>
      <c r="K202" s="22" t="str">
        <f aca="false">IF(OR($B202="",$C202=""),"",IF($C202="Labour",N($F202)*IFERROR(INDEX(Rates!$B$5:$B$19,MATCH($E202,Rates!$A$5:$A$19,0)),0),N($F202)*N($G202)))</f>
        <v/>
      </c>
      <c r="L202" s="23" t="str">
        <f aca="false">IF(OR($B202="",$C202=""),"",IF(ISNA(MATCH($B202,Jobs!$A$5:$A$204,0)),"Job not found",IF(AND($C202="Labour",ISNA(MATCH($E202,Rates!$A$5:$A$19,0))),"Pick a work centre","OK")))</f>
        <v/>
      </c>
    </row>
    <row r="203" customFormat="false" ht="15" hidden="false" customHeight="false" outlineLevel="0" collapsed="false">
      <c r="A203" s="19"/>
      <c r="B203" s="15"/>
      <c r="C203" s="15"/>
      <c r="D203" s="15"/>
      <c r="E203" s="15"/>
      <c r="F203" s="21"/>
      <c r="G203" s="16"/>
      <c r="H203" s="15"/>
      <c r="I203" s="15"/>
      <c r="J203" s="15"/>
      <c r="K203" s="22" t="str">
        <f aca="false">IF(OR($B203="",$C203=""),"",IF($C203="Labour",N($F203)*IFERROR(INDEX(Rates!$B$5:$B$19,MATCH($E203,Rates!$A$5:$A$19,0)),0),N($F203)*N($G203)))</f>
        <v/>
      </c>
      <c r="L203" s="23" t="str">
        <f aca="false">IF(OR($B203="",$C203=""),"",IF(ISNA(MATCH($B203,Jobs!$A$5:$A$204,0)),"Job not found",IF(AND($C203="Labour",ISNA(MATCH($E203,Rates!$A$5:$A$19,0))),"Pick a work centre","OK")))</f>
        <v/>
      </c>
    </row>
    <row r="204" customFormat="false" ht="15" hidden="false" customHeight="false" outlineLevel="0" collapsed="false">
      <c r="A204" s="19"/>
      <c r="B204" s="15"/>
      <c r="C204" s="15"/>
      <c r="D204" s="15"/>
      <c r="E204" s="15"/>
      <c r="F204" s="21"/>
      <c r="G204" s="16"/>
      <c r="H204" s="15"/>
      <c r="I204" s="15"/>
      <c r="J204" s="15"/>
      <c r="K204" s="22" t="str">
        <f aca="false">IF(OR($B204="",$C204=""),"",IF($C204="Labour",N($F204)*IFERROR(INDEX(Rates!$B$5:$B$19,MATCH($E204,Rates!$A$5:$A$19,0)),0),N($F204)*N($G204)))</f>
        <v/>
      </c>
      <c r="L204" s="23" t="str">
        <f aca="false">IF(OR($B204="",$C204=""),"",IF(ISNA(MATCH($B204,Jobs!$A$5:$A$204,0)),"Job not found",IF(AND($C204="Labour",ISNA(MATCH($E204,Rates!$A$5:$A$19,0))),"Pick a work centre","OK")))</f>
        <v/>
      </c>
    </row>
    <row r="205" customFormat="false" ht="15" hidden="false" customHeight="false" outlineLevel="0" collapsed="false">
      <c r="A205" s="19"/>
      <c r="B205" s="15"/>
      <c r="C205" s="15"/>
      <c r="D205" s="15"/>
      <c r="E205" s="15"/>
      <c r="F205" s="21"/>
      <c r="G205" s="16"/>
      <c r="H205" s="15"/>
      <c r="I205" s="15"/>
      <c r="J205" s="15"/>
      <c r="K205" s="22" t="str">
        <f aca="false">IF(OR($B205="",$C205=""),"",IF($C205="Labour",N($F205)*IFERROR(INDEX(Rates!$B$5:$B$19,MATCH($E205,Rates!$A$5:$A$19,0)),0),N($F205)*N($G205)))</f>
        <v/>
      </c>
      <c r="L205" s="23" t="str">
        <f aca="false">IF(OR($B205="",$C205=""),"",IF(ISNA(MATCH($B205,Jobs!$A$5:$A$204,0)),"Job not found",IF(AND($C205="Labour",ISNA(MATCH($E205,Rates!$A$5:$A$19,0))),"Pick a work centre","OK")))</f>
        <v/>
      </c>
    </row>
    <row r="206" customFormat="false" ht="15" hidden="false" customHeight="false" outlineLevel="0" collapsed="false">
      <c r="A206" s="19"/>
      <c r="B206" s="15"/>
      <c r="C206" s="15"/>
      <c r="D206" s="15"/>
      <c r="E206" s="15"/>
      <c r="F206" s="21"/>
      <c r="G206" s="16"/>
      <c r="H206" s="15"/>
      <c r="I206" s="15"/>
      <c r="J206" s="15"/>
      <c r="K206" s="22" t="str">
        <f aca="false">IF(OR($B206="",$C206=""),"",IF($C206="Labour",N($F206)*IFERROR(INDEX(Rates!$B$5:$B$19,MATCH($E206,Rates!$A$5:$A$19,0)),0),N($F206)*N($G206)))</f>
        <v/>
      </c>
      <c r="L206" s="23" t="str">
        <f aca="false">IF(OR($B206="",$C206=""),"",IF(ISNA(MATCH($B206,Jobs!$A$5:$A$204,0)),"Job not found",IF(AND($C206="Labour",ISNA(MATCH($E206,Rates!$A$5:$A$19,0))),"Pick a work centre","OK")))</f>
        <v/>
      </c>
    </row>
    <row r="207" customFormat="false" ht="15" hidden="false" customHeight="false" outlineLevel="0" collapsed="false">
      <c r="A207" s="19"/>
      <c r="B207" s="15"/>
      <c r="C207" s="15"/>
      <c r="D207" s="15"/>
      <c r="E207" s="15"/>
      <c r="F207" s="21"/>
      <c r="G207" s="16"/>
      <c r="H207" s="15"/>
      <c r="I207" s="15"/>
      <c r="J207" s="15"/>
      <c r="K207" s="22" t="str">
        <f aca="false">IF(OR($B207="",$C207=""),"",IF($C207="Labour",N($F207)*IFERROR(INDEX(Rates!$B$5:$B$19,MATCH($E207,Rates!$A$5:$A$19,0)),0),N($F207)*N($G207)))</f>
        <v/>
      </c>
      <c r="L207" s="23" t="str">
        <f aca="false">IF(OR($B207="",$C207=""),"",IF(ISNA(MATCH($B207,Jobs!$A$5:$A$204,0)),"Job not found",IF(AND($C207="Labour",ISNA(MATCH($E207,Rates!$A$5:$A$19,0))),"Pick a work centre","OK")))</f>
        <v/>
      </c>
    </row>
    <row r="208" customFormat="false" ht="15" hidden="false" customHeight="false" outlineLevel="0" collapsed="false">
      <c r="A208" s="19"/>
      <c r="B208" s="15"/>
      <c r="C208" s="15"/>
      <c r="D208" s="15"/>
      <c r="E208" s="15"/>
      <c r="F208" s="21"/>
      <c r="G208" s="16"/>
      <c r="H208" s="15"/>
      <c r="I208" s="15"/>
      <c r="J208" s="15"/>
      <c r="K208" s="22" t="str">
        <f aca="false">IF(OR($B208="",$C208=""),"",IF($C208="Labour",N($F208)*IFERROR(INDEX(Rates!$B$5:$B$19,MATCH($E208,Rates!$A$5:$A$19,0)),0),N($F208)*N($G208)))</f>
        <v/>
      </c>
      <c r="L208" s="23" t="str">
        <f aca="false">IF(OR($B208="",$C208=""),"",IF(ISNA(MATCH($B208,Jobs!$A$5:$A$204,0)),"Job not found",IF(AND($C208="Labour",ISNA(MATCH($E208,Rates!$A$5:$A$19,0))),"Pick a work centre","OK")))</f>
        <v/>
      </c>
    </row>
    <row r="209" customFormat="false" ht="15" hidden="false" customHeight="false" outlineLevel="0" collapsed="false">
      <c r="A209" s="19"/>
      <c r="B209" s="15"/>
      <c r="C209" s="15"/>
      <c r="D209" s="15"/>
      <c r="E209" s="15"/>
      <c r="F209" s="21"/>
      <c r="G209" s="16"/>
      <c r="H209" s="15"/>
      <c r="I209" s="15"/>
      <c r="J209" s="15"/>
      <c r="K209" s="22" t="str">
        <f aca="false">IF(OR($B209="",$C209=""),"",IF($C209="Labour",N($F209)*IFERROR(INDEX(Rates!$B$5:$B$19,MATCH($E209,Rates!$A$5:$A$19,0)),0),N($F209)*N($G209)))</f>
        <v/>
      </c>
      <c r="L209" s="23" t="str">
        <f aca="false">IF(OR($B209="",$C209=""),"",IF(ISNA(MATCH($B209,Jobs!$A$5:$A$204,0)),"Job not found",IF(AND($C209="Labour",ISNA(MATCH($E209,Rates!$A$5:$A$19,0))),"Pick a work centre","OK")))</f>
        <v/>
      </c>
    </row>
    <row r="210" customFormat="false" ht="15" hidden="false" customHeight="false" outlineLevel="0" collapsed="false">
      <c r="A210" s="19"/>
      <c r="B210" s="15"/>
      <c r="C210" s="15"/>
      <c r="D210" s="15"/>
      <c r="E210" s="15"/>
      <c r="F210" s="21"/>
      <c r="G210" s="16"/>
      <c r="H210" s="15"/>
      <c r="I210" s="15"/>
      <c r="J210" s="15"/>
      <c r="K210" s="22" t="str">
        <f aca="false">IF(OR($B210="",$C210=""),"",IF($C210="Labour",N($F210)*IFERROR(INDEX(Rates!$B$5:$B$19,MATCH($E210,Rates!$A$5:$A$19,0)),0),N($F210)*N($G210)))</f>
        <v/>
      </c>
      <c r="L210" s="23" t="str">
        <f aca="false">IF(OR($B210="",$C210=""),"",IF(ISNA(MATCH($B210,Jobs!$A$5:$A$204,0)),"Job not found",IF(AND($C210="Labour",ISNA(MATCH($E210,Rates!$A$5:$A$19,0))),"Pick a work centre","OK")))</f>
        <v/>
      </c>
    </row>
    <row r="211" customFormat="false" ht="15" hidden="false" customHeight="false" outlineLevel="0" collapsed="false">
      <c r="A211" s="19"/>
      <c r="B211" s="15"/>
      <c r="C211" s="15"/>
      <c r="D211" s="15"/>
      <c r="E211" s="15"/>
      <c r="F211" s="21"/>
      <c r="G211" s="16"/>
      <c r="H211" s="15"/>
      <c r="I211" s="15"/>
      <c r="J211" s="15"/>
      <c r="K211" s="22" t="str">
        <f aca="false">IF(OR($B211="",$C211=""),"",IF($C211="Labour",N($F211)*IFERROR(INDEX(Rates!$B$5:$B$19,MATCH($E211,Rates!$A$5:$A$19,0)),0),N($F211)*N($G211)))</f>
        <v/>
      </c>
      <c r="L211" s="23" t="str">
        <f aca="false">IF(OR($B211="",$C211=""),"",IF(ISNA(MATCH($B211,Jobs!$A$5:$A$204,0)),"Job not found",IF(AND($C211="Labour",ISNA(MATCH($E211,Rates!$A$5:$A$19,0))),"Pick a work centre","OK")))</f>
        <v/>
      </c>
    </row>
    <row r="212" customFormat="false" ht="15" hidden="false" customHeight="false" outlineLevel="0" collapsed="false">
      <c r="A212" s="19"/>
      <c r="B212" s="15"/>
      <c r="C212" s="15"/>
      <c r="D212" s="15"/>
      <c r="E212" s="15"/>
      <c r="F212" s="21"/>
      <c r="G212" s="16"/>
      <c r="H212" s="15"/>
      <c r="I212" s="15"/>
      <c r="J212" s="15"/>
      <c r="K212" s="22" t="str">
        <f aca="false">IF(OR($B212="",$C212=""),"",IF($C212="Labour",N($F212)*IFERROR(INDEX(Rates!$B$5:$B$19,MATCH($E212,Rates!$A$5:$A$19,0)),0),N($F212)*N($G212)))</f>
        <v/>
      </c>
      <c r="L212" s="23" t="str">
        <f aca="false">IF(OR($B212="",$C212=""),"",IF(ISNA(MATCH($B212,Jobs!$A$5:$A$204,0)),"Job not found",IF(AND($C212="Labour",ISNA(MATCH($E212,Rates!$A$5:$A$19,0))),"Pick a work centre","OK")))</f>
        <v/>
      </c>
    </row>
    <row r="213" customFormat="false" ht="15" hidden="false" customHeight="false" outlineLevel="0" collapsed="false">
      <c r="A213" s="19"/>
      <c r="B213" s="15"/>
      <c r="C213" s="15"/>
      <c r="D213" s="15"/>
      <c r="E213" s="15"/>
      <c r="F213" s="21"/>
      <c r="G213" s="16"/>
      <c r="H213" s="15"/>
      <c r="I213" s="15"/>
      <c r="J213" s="15"/>
      <c r="K213" s="22" t="str">
        <f aca="false">IF(OR($B213="",$C213=""),"",IF($C213="Labour",N($F213)*IFERROR(INDEX(Rates!$B$5:$B$19,MATCH($E213,Rates!$A$5:$A$19,0)),0),N($F213)*N($G213)))</f>
        <v/>
      </c>
      <c r="L213" s="23" t="str">
        <f aca="false">IF(OR($B213="",$C213=""),"",IF(ISNA(MATCH($B213,Jobs!$A$5:$A$204,0)),"Job not found",IF(AND($C213="Labour",ISNA(MATCH($E213,Rates!$A$5:$A$19,0))),"Pick a work centre","OK")))</f>
        <v/>
      </c>
    </row>
    <row r="214" customFormat="false" ht="15" hidden="false" customHeight="false" outlineLevel="0" collapsed="false">
      <c r="A214" s="19"/>
      <c r="B214" s="15"/>
      <c r="C214" s="15"/>
      <c r="D214" s="15"/>
      <c r="E214" s="15"/>
      <c r="F214" s="21"/>
      <c r="G214" s="16"/>
      <c r="H214" s="15"/>
      <c r="I214" s="15"/>
      <c r="J214" s="15"/>
      <c r="K214" s="22" t="str">
        <f aca="false">IF(OR($B214="",$C214=""),"",IF($C214="Labour",N($F214)*IFERROR(INDEX(Rates!$B$5:$B$19,MATCH($E214,Rates!$A$5:$A$19,0)),0),N($F214)*N($G214)))</f>
        <v/>
      </c>
      <c r="L214" s="23" t="str">
        <f aca="false">IF(OR($B214="",$C214=""),"",IF(ISNA(MATCH($B214,Jobs!$A$5:$A$204,0)),"Job not found",IF(AND($C214="Labour",ISNA(MATCH($E214,Rates!$A$5:$A$19,0))),"Pick a work centre","OK")))</f>
        <v/>
      </c>
    </row>
    <row r="215" customFormat="false" ht="15" hidden="false" customHeight="false" outlineLevel="0" collapsed="false">
      <c r="A215" s="19"/>
      <c r="B215" s="15"/>
      <c r="C215" s="15"/>
      <c r="D215" s="15"/>
      <c r="E215" s="15"/>
      <c r="F215" s="21"/>
      <c r="G215" s="16"/>
      <c r="H215" s="15"/>
      <c r="I215" s="15"/>
      <c r="J215" s="15"/>
      <c r="K215" s="22" t="str">
        <f aca="false">IF(OR($B215="",$C215=""),"",IF($C215="Labour",N($F215)*IFERROR(INDEX(Rates!$B$5:$B$19,MATCH($E215,Rates!$A$5:$A$19,0)),0),N($F215)*N($G215)))</f>
        <v/>
      </c>
      <c r="L215" s="23" t="str">
        <f aca="false">IF(OR($B215="",$C215=""),"",IF(ISNA(MATCH($B215,Jobs!$A$5:$A$204,0)),"Job not found",IF(AND($C215="Labour",ISNA(MATCH($E215,Rates!$A$5:$A$19,0))),"Pick a work centre","OK")))</f>
        <v/>
      </c>
    </row>
    <row r="216" customFormat="false" ht="15" hidden="false" customHeight="false" outlineLevel="0" collapsed="false">
      <c r="A216" s="19"/>
      <c r="B216" s="15"/>
      <c r="C216" s="15"/>
      <c r="D216" s="15"/>
      <c r="E216" s="15"/>
      <c r="F216" s="21"/>
      <c r="G216" s="16"/>
      <c r="H216" s="15"/>
      <c r="I216" s="15"/>
      <c r="J216" s="15"/>
      <c r="K216" s="22" t="str">
        <f aca="false">IF(OR($B216="",$C216=""),"",IF($C216="Labour",N($F216)*IFERROR(INDEX(Rates!$B$5:$B$19,MATCH($E216,Rates!$A$5:$A$19,0)),0),N($F216)*N($G216)))</f>
        <v/>
      </c>
      <c r="L216" s="23" t="str">
        <f aca="false">IF(OR($B216="",$C216=""),"",IF(ISNA(MATCH($B216,Jobs!$A$5:$A$204,0)),"Job not found",IF(AND($C216="Labour",ISNA(MATCH($E216,Rates!$A$5:$A$19,0))),"Pick a work centre","OK")))</f>
        <v/>
      </c>
    </row>
    <row r="217" customFormat="false" ht="15" hidden="false" customHeight="false" outlineLevel="0" collapsed="false">
      <c r="A217" s="19"/>
      <c r="B217" s="15"/>
      <c r="C217" s="15"/>
      <c r="D217" s="15"/>
      <c r="E217" s="15"/>
      <c r="F217" s="21"/>
      <c r="G217" s="16"/>
      <c r="H217" s="15"/>
      <c r="I217" s="15"/>
      <c r="J217" s="15"/>
      <c r="K217" s="22" t="str">
        <f aca="false">IF(OR($B217="",$C217=""),"",IF($C217="Labour",N($F217)*IFERROR(INDEX(Rates!$B$5:$B$19,MATCH($E217,Rates!$A$5:$A$19,0)),0),N($F217)*N($G217)))</f>
        <v/>
      </c>
      <c r="L217" s="23" t="str">
        <f aca="false">IF(OR($B217="",$C217=""),"",IF(ISNA(MATCH($B217,Jobs!$A$5:$A$204,0)),"Job not found",IF(AND($C217="Labour",ISNA(MATCH($E217,Rates!$A$5:$A$19,0))),"Pick a work centre","OK")))</f>
        <v/>
      </c>
    </row>
    <row r="218" customFormat="false" ht="15" hidden="false" customHeight="false" outlineLevel="0" collapsed="false">
      <c r="A218" s="19"/>
      <c r="B218" s="15"/>
      <c r="C218" s="15"/>
      <c r="D218" s="15"/>
      <c r="E218" s="15"/>
      <c r="F218" s="21"/>
      <c r="G218" s="16"/>
      <c r="H218" s="15"/>
      <c r="I218" s="15"/>
      <c r="J218" s="15"/>
      <c r="K218" s="22" t="str">
        <f aca="false">IF(OR($B218="",$C218=""),"",IF($C218="Labour",N($F218)*IFERROR(INDEX(Rates!$B$5:$B$19,MATCH($E218,Rates!$A$5:$A$19,0)),0),N($F218)*N($G218)))</f>
        <v/>
      </c>
      <c r="L218" s="23" t="str">
        <f aca="false">IF(OR($B218="",$C218=""),"",IF(ISNA(MATCH($B218,Jobs!$A$5:$A$204,0)),"Job not found",IF(AND($C218="Labour",ISNA(MATCH($E218,Rates!$A$5:$A$19,0))),"Pick a work centre","OK")))</f>
        <v/>
      </c>
    </row>
    <row r="219" customFormat="false" ht="15" hidden="false" customHeight="false" outlineLevel="0" collapsed="false">
      <c r="A219" s="19"/>
      <c r="B219" s="15"/>
      <c r="C219" s="15"/>
      <c r="D219" s="15"/>
      <c r="E219" s="15"/>
      <c r="F219" s="21"/>
      <c r="G219" s="16"/>
      <c r="H219" s="15"/>
      <c r="I219" s="15"/>
      <c r="J219" s="15"/>
      <c r="K219" s="22" t="str">
        <f aca="false">IF(OR($B219="",$C219=""),"",IF($C219="Labour",N($F219)*IFERROR(INDEX(Rates!$B$5:$B$19,MATCH($E219,Rates!$A$5:$A$19,0)),0),N($F219)*N($G219)))</f>
        <v/>
      </c>
      <c r="L219" s="23" t="str">
        <f aca="false">IF(OR($B219="",$C219=""),"",IF(ISNA(MATCH($B219,Jobs!$A$5:$A$204,0)),"Job not found",IF(AND($C219="Labour",ISNA(MATCH($E219,Rates!$A$5:$A$19,0))),"Pick a work centre","OK")))</f>
        <v/>
      </c>
    </row>
    <row r="220" customFormat="false" ht="15" hidden="false" customHeight="false" outlineLevel="0" collapsed="false">
      <c r="A220" s="19"/>
      <c r="B220" s="15"/>
      <c r="C220" s="15"/>
      <c r="D220" s="15"/>
      <c r="E220" s="15"/>
      <c r="F220" s="21"/>
      <c r="G220" s="16"/>
      <c r="H220" s="15"/>
      <c r="I220" s="15"/>
      <c r="J220" s="15"/>
      <c r="K220" s="22" t="str">
        <f aca="false">IF(OR($B220="",$C220=""),"",IF($C220="Labour",N($F220)*IFERROR(INDEX(Rates!$B$5:$B$19,MATCH($E220,Rates!$A$5:$A$19,0)),0),N($F220)*N($G220)))</f>
        <v/>
      </c>
      <c r="L220" s="23" t="str">
        <f aca="false">IF(OR($B220="",$C220=""),"",IF(ISNA(MATCH($B220,Jobs!$A$5:$A$204,0)),"Job not found",IF(AND($C220="Labour",ISNA(MATCH($E220,Rates!$A$5:$A$19,0))),"Pick a work centre","OK")))</f>
        <v/>
      </c>
    </row>
    <row r="221" customFormat="false" ht="15" hidden="false" customHeight="false" outlineLevel="0" collapsed="false">
      <c r="A221" s="19"/>
      <c r="B221" s="15"/>
      <c r="C221" s="15"/>
      <c r="D221" s="15"/>
      <c r="E221" s="15"/>
      <c r="F221" s="21"/>
      <c r="G221" s="16"/>
      <c r="H221" s="15"/>
      <c r="I221" s="15"/>
      <c r="J221" s="15"/>
      <c r="K221" s="22" t="str">
        <f aca="false">IF(OR($B221="",$C221=""),"",IF($C221="Labour",N($F221)*IFERROR(INDEX(Rates!$B$5:$B$19,MATCH($E221,Rates!$A$5:$A$19,0)),0),N($F221)*N($G221)))</f>
        <v/>
      </c>
      <c r="L221" s="23" t="str">
        <f aca="false">IF(OR($B221="",$C221=""),"",IF(ISNA(MATCH($B221,Jobs!$A$5:$A$204,0)),"Job not found",IF(AND($C221="Labour",ISNA(MATCH($E221,Rates!$A$5:$A$19,0))),"Pick a work centre","OK")))</f>
        <v/>
      </c>
    </row>
    <row r="222" customFormat="false" ht="15" hidden="false" customHeight="false" outlineLevel="0" collapsed="false">
      <c r="A222" s="19"/>
      <c r="B222" s="15"/>
      <c r="C222" s="15"/>
      <c r="D222" s="15"/>
      <c r="E222" s="15"/>
      <c r="F222" s="21"/>
      <c r="G222" s="16"/>
      <c r="H222" s="15"/>
      <c r="I222" s="15"/>
      <c r="J222" s="15"/>
      <c r="K222" s="22" t="str">
        <f aca="false">IF(OR($B222="",$C222=""),"",IF($C222="Labour",N($F222)*IFERROR(INDEX(Rates!$B$5:$B$19,MATCH($E222,Rates!$A$5:$A$19,0)),0),N($F222)*N($G222)))</f>
        <v/>
      </c>
      <c r="L222" s="23" t="str">
        <f aca="false">IF(OR($B222="",$C222=""),"",IF(ISNA(MATCH($B222,Jobs!$A$5:$A$204,0)),"Job not found",IF(AND($C222="Labour",ISNA(MATCH($E222,Rates!$A$5:$A$19,0))),"Pick a work centre","OK")))</f>
        <v/>
      </c>
    </row>
    <row r="223" customFormat="false" ht="15" hidden="false" customHeight="false" outlineLevel="0" collapsed="false">
      <c r="A223" s="19"/>
      <c r="B223" s="15"/>
      <c r="C223" s="15"/>
      <c r="D223" s="15"/>
      <c r="E223" s="15"/>
      <c r="F223" s="21"/>
      <c r="G223" s="16"/>
      <c r="H223" s="15"/>
      <c r="I223" s="15"/>
      <c r="J223" s="15"/>
      <c r="K223" s="22" t="str">
        <f aca="false">IF(OR($B223="",$C223=""),"",IF($C223="Labour",N($F223)*IFERROR(INDEX(Rates!$B$5:$B$19,MATCH($E223,Rates!$A$5:$A$19,0)),0),N($F223)*N($G223)))</f>
        <v/>
      </c>
      <c r="L223" s="23" t="str">
        <f aca="false">IF(OR($B223="",$C223=""),"",IF(ISNA(MATCH($B223,Jobs!$A$5:$A$204,0)),"Job not found",IF(AND($C223="Labour",ISNA(MATCH($E223,Rates!$A$5:$A$19,0))),"Pick a work centre","OK")))</f>
        <v/>
      </c>
    </row>
    <row r="224" customFormat="false" ht="15" hidden="false" customHeight="false" outlineLevel="0" collapsed="false">
      <c r="A224" s="19"/>
      <c r="B224" s="15"/>
      <c r="C224" s="15"/>
      <c r="D224" s="15"/>
      <c r="E224" s="15"/>
      <c r="F224" s="21"/>
      <c r="G224" s="16"/>
      <c r="H224" s="15"/>
      <c r="I224" s="15"/>
      <c r="J224" s="15"/>
      <c r="K224" s="22" t="str">
        <f aca="false">IF(OR($B224="",$C224=""),"",IF($C224="Labour",N($F224)*IFERROR(INDEX(Rates!$B$5:$B$19,MATCH($E224,Rates!$A$5:$A$19,0)),0),N($F224)*N($G224)))</f>
        <v/>
      </c>
      <c r="L224" s="23" t="str">
        <f aca="false">IF(OR($B224="",$C224=""),"",IF(ISNA(MATCH($B224,Jobs!$A$5:$A$204,0)),"Job not found",IF(AND($C224="Labour",ISNA(MATCH($E224,Rates!$A$5:$A$19,0))),"Pick a work centre","OK")))</f>
        <v/>
      </c>
    </row>
    <row r="225" customFormat="false" ht="15" hidden="false" customHeight="false" outlineLevel="0" collapsed="false">
      <c r="A225" s="19"/>
      <c r="B225" s="15"/>
      <c r="C225" s="15"/>
      <c r="D225" s="15"/>
      <c r="E225" s="15"/>
      <c r="F225" s="21"/>
      <c r="G225" s="16"/>
      <c r="H225" s="15"/>
      <c r="I225" s="15"/>
      <c r="J225" s="15"/>
      <c r="K225" s="22" t="str">
        <f aca="false">IF(OR($B225="",$C225=""),"",IF($C225="Labour",N($F225)*IFERROR(INDEX(Rates!$B$5:$B$19,MATCH($E225,Rates!$A$5:$A$19,0)),0),N($F225)*N($G225)))</f>
        <v/>
      </c>
      <c r="L225" s="23" t="str">
        <f aca="false">IF(OR($B225="",$C225=""),"",IF(ISNA(MATCH($B225,Jobs!$A$5:$A$204,0)),"Job not found",IF(AND($C225="Labour",ISNA(MATCH($E225,Rates!$A$5:$A$19,0))),"Pick a work centre","OK")))</f>
        <v/>
      </c>
    </row>
    <row r="226" customFormat="false" ht="15" hidden="false" customHeight="false" outlineLevel="0" collapsed="false">
      <c r="A226" s="19"/>
      <c r="B226" s="15"/>
      <c r="C226" s="15"/>
      <c r="D226" s="15"/>
      <c r="E226" s="15"/>
      <c r="F226" s="21"/>
      <c r="G226" s="16"/>
      <c r="H226" s="15"/>
      <c r="I226" s="15"/>
      <c r="J226" s="15"/>
      <c r="K226" s="22" t="str">
        <f aca="false">IF(OR($B226="",$C226=""),"",IF($C226="Labour",N($F226)*IFERROR(INDEX(Rates!$B$5:$B$19,MATCH($E226,Rates!$A$5:$A$19,0)),0),N($F226)*N($G226)))</f>
        <v/>
      </c>
      <c r="L226" s="23" t="str">
        <f aca="false">IF(OR($B226="",$C226=""),"",IF(ISNA(MATCH($B226,Jobs!$A$5:$A$204,0)),"Job not found",IF(AND($C226="Labour",ISNA(MATCH($E226,Rates!$A$5:$A$19,0))),"Pick a work centre","OK")))</f>
        <v/>
      </c>
    </row>
    <row r="227" customFormat="false" ht="15" hidden="false" customHeight="false" outlineLevel="0" collapsed="false">
      <c r="A227" s="19"/>
      <c r="B227" s="15"/>
      <c r="C227" s="15"/>
      <c r="D227" s="15"/>
      <c r="E227" s="15"/>
      <c r="F227" s="21"/>
      <c r="G227" s="16"/>
      <c r="H227" s="15"/>
      <c r="I227" s="15"/>
      <c r="J227" s="15"/>
      <c r="K227" s="22" t="str">
        <f aca="false">IF(OR($B227="",$C227=""),"",IF($C227="Labour",N($F227)*IFERROR(INDEX(Rates!$B$5:$B$19,MATCH($E227,Rates!$A$5:$A$19,0)),0),N($F227)*N($G227)))</f>
        <v/>
      </c>
      <c r="L227" s="23" t="str">
        <f aca="false">IF(OR($B227="",$C227=""),"",IF(ISNA(MATCH($B227,Jobs!$A$5:$A$204,0)),"Job not found",IF(AND($C227="Labour",ISNA(MATCH($E227,Rates!$A$5:$A$19,0))),"Pick a work centre","OK")))</f>
        <v/>
      </c>
    </row>
    <row r="228" customFormat="false" ht="15" hidden="false" customHeight="false" outlineLevel="0" collapsed="false">
      <c r="A228" s="19"/>
      <c r="B228" s="15"/>
      <c r="C228" s="15"/>
      <c r="D228" s="15"/>
      <c r="E228" s="15"/>
      <c r="F228" s="21"/>
      <c r="G228" s="16"/>
      <c r="H228" s="15"/>
      <c r="I228" s="15"/>
      <c r="J228" s="15"/>
      <c r="K228" s="22" t="str">
        <f aca="false">IF(OR($B228="",$C228=""),"",IF($C228="Labour",N($F228)*IFERROR(INDEX(Rates!$B$5:$B$19,MATCH($E228,Rates!$A$5:$A$19,0)),0),N($F228)*N($G228)))</f>
        <v/>
      </c>
      <c r="L228" s="23" t="str">
        <f aca="false">IF(OR($B228="",$C228=""),"",IF(ISNA(MATCH($B228,Jobs!$A$5:$A$204,0)),"Job not found",IF(AND($C228="Labour",ISNA(MATCH($E228,Rates!$A$5:$A$19,0))),"Pick a work centre","OK")))</f>
        <v/>
      </c>
    </row>
    <row r="229" customFormat="false" ht="15" hidden="false" customHeight="false" outlineLevel="0" collapsed="false">
      <c r="A229" s="19"/>
      <c r="B229" s="15"/>
      <c r="C229" s="15"/>
      <c r="D229" s="15"/>
      <c r="E229" s="15"/>
      <c r="F229" s="21"/>
      <c r="G229" s="16"/>
      <c r="H229" s="15"/>
      <c r="I229" s="15"/>
      <c r="J229" s="15"/>
      <c r="K229" s="22" t="str">
        <f aca="false">IF(OR($B229="",$C229=""),"",IF($C229="Labour",N($F229)*IFERROR(INDEX(Rates!$B$5:$B$19,MATCH($E229,Rates!$A$5:$A$19,0)),0),N($F229)*N($G229)))</f>
        <v/>
      </c>
      <c r="L229" s="23" t="str">
        <f aca="false">IF(OR($B229="",$C229=""),"",IF(ISNA(MATCH($B229,Jobs!$A$5:$A$204,0)),"Job not found",IF(AND($C229="Labour",ISNA(MATCH($E229,Rates!$A$5:$A$19,0))),"Pick a work centre","OK")))</f>
        <v/>
      </c>
    </row>
    <row r="230" customFormat="false" ht="15" hidden="false" customHeight="false" outlineLevel="0" collapsed="false">
      <c r="A230" s="19"/>
      <c r="B230" s="15"/>
      <c r="C230" s="15"/>
      <c r="D230" s="15"/>
      <c r="E230" s="15"/>
      <c r="F230" s="21"/>
      <c r="G230" s="16"/>
      <c r="H230" s="15"/>
      <c r="I230" s="15"/>
      <c r="J230" s="15"/>
      <c r="K230" s="22" t="str">
        <f aca="false">IF(OR($B230="",$C230=""),"",IF($C230="Labour",N($F230)*IFERROR(INDEX(Rates!$B$5:$B$19,MATCH($E230,Rates!$A$5:$A$19,0)),0),N($F230)*N($G230)))</f>
        <v/>
      </c>
      <c r="L230" s="23" t="str">
        <f aca="false">IF(OR($B230="",$C230=""),"",IF(ISNA(MATCH($B230,Jobs!$A$5:$A$204,0)),"Job not found",IF(AND($C230="Labour",ISNA(MATCH($E230,Rates!$A$5:$A$19,0))),"Pick a work centre","OK")))</f>
        <v/>
      </c>
    </row>
    <row r="231" customFormat="false" ht="15" hidden="false" customHeight="false" outlineLevel="0" collapsed="false">
      <c r="A231" s="19"/>
      <c r="B231" s="15"/>
      <c r="C231" s="15"/>
      <c r="D231" s="15"/>
      <c r="E231" s="15"/>
      <c r="F231" s="21"/>
      <c r="G231" s="16"/>
      <c r="H231" s="15"/>
      <c r="I231" s="15"/>
      <c r="J231" s="15"/>
      <c r="K231" s="22" t="str">
        <f aca="false">IF(OR($B231="",$C231=""),"",IF($C231="Labour",N($F231)*IFERROR(INDEX(Rates!$B$5:$B$19,MATCH($E231,Rates!$A$5:$A$19,0)),0),N($F231)*N($G231)))</f>
        <v/>
      </c>
      <c r="L231" s="23" t="str">
        <f aca="false">IF(OR($B231="",$C231=""),"",IF(ISNA(MATCH($B231,Jobs!$A$5:$A$204,0)),"Job not found",IF(AND($C231="Labour",ISNA(MATCH($E231,Rates!$A$5:$A$19,0))),"Pick a work centre","OK")))</f>
        <v/>
      </c>
    </row>
    <row r="232" customFormat="false" ht="15" hidden="false" customHeight="false" outlineLevel="0" collapsed="false">
      <c r="A232" s="19"/>
      <c r="B232" s="15"/>
      <c r="C232" s="15"/>
      <c r="D232" s="15"/>
      <c r="E232" s="15"/>
      <c r="F232" s="21"/>
      <c r="G232" s="16"/>
      <c r="H232" s="15"/>
      <c r="I232" s="15"/>
      <c r="J232" s="15"/>
      <c r="K232" s="22" t="str">
        <f aca="false">IF(OR($B232="",$C232=""),"",IF($C232="Labour",N($F232)*IFERROR(INDEX(Rates!$B$5:$B$19,MATCH($E232,Rates!$A$5:$A$19,0)),0),N($F232)*N($G232)))</f>
        <v/>
      </c>
      <c r="L232" s="23" t="str">
        <f aca="false">IF(OR($B232="",$C232=""),"",IF(ISNA(MATCH($B232,Jobs!$A$5:$A$204,0)),"Job not found",IF(AND($C232="Labour",ISNA(MATCH($E232,Rates!$A$5:$A$19,0))),"Pick a work centre","OK")))</f>
        <v/>
      </c>
    </row>
    <row r="233" customFormat="false" ht="15" hidden="false" customHeight="false" outlineLevel="0" collapsed="false">
      <c r="A233" s="19"/>
      <c r="B233" s="15"/>
      <c r="C233" s="15"/>
      <c r="D233" s="15"/>
      <c r="E233" s="15"/>
      <c r="F233" s="21"/>
      <c r="G233" s="16"/>
      <c r="H233" s="15"/>
      <c r="I233" s="15"/>
      <c r="J233" s="15"/>
      <c r="K233" s="22" t="str">
        <f aca="false">IF(OR($B233="",$C233=""),"",IF($C233="Labour",N($F233)*IFERROR(INDEX(Rates!$B$5:$B$19,MATCH($E233,Rates!$A$5:$A$19,0)),0),N($F233)*N($G233)))</f>
        <v/>
      </c>
      <c r="L233" s="23" t="str">
        <f aca="false">IF(OR($B233="",$C233=""),"",IF(ISNA(MATCH($B233,Jobs!$A$5:$A$204,0)),"Job not found",IF(AND($C233="Labour",ISNA(MATCH($E233,Rates!$A$5:$A$19,0))),"Pick a work centre","OK")))</f>
        <v/>
      </c>
    </row>
    <row r="234" customFormat="false" ht="15" hidden="false" customHeight="false" outlineLevel="0" collapsed="false">
      <c r="A234" s="19"/>
      <c r="B234" s="15"/>
      <c r="C234" s="15"/>
      <c r="D234" s="15"/>
      <c r="E234" s="15"/>
      <c r="F234" s="21"/>
      <c r="G234" s="16"/>
      <c r="H234" s="15"/>
      <c r="I234" s="15"/>
      <c r="J234" s="15"/>
      <c r="K234" s="22" t="str">
        <f aca="false">IF(OR($B234="",$C234=""),"",IF($C234="Labour",N($F234)*IFERROR(INDEX(Rates!$B$5:$B$19,MATCH($E234,Rates!$A$5:$A$19,0)),0),N($F234)*N($G234)))</f>
        <v/>
      </c>
      <c r="L234" s="23" t="str">
        <f aca="false">IF(OR($B234="",$C234=""),"",IF(ISNA(MATCH($B234,Jobs!$A$5:$A$204,0)),"Job not found",IF(AND($C234="Labour",ISNA(MATCH($E234,Rates!$A$5:$A$19,0))),"Pick a work centre","OK")))</f>
        <v/>
      </c>
    </row>
    <row r="235" customFormat="false" ht="15" hidden="false" customHeight="false" outlineLevel="0" collapsed="false">
      <c r="A235" s="19"/>
      <c r="B235" s="15"/>
      <c r="C235" s="15"/>
      <c r="D235" s="15"/>
      <c r="E235" s="15"/>
      <c r="F235" s="21"/>
      <c r="G235" s="16"/>
      <c r="H235" s="15"/>
      <c r="I235" s="15"/>
      <c r="J235" s="15"/>
      <c r="K235" s="22" t="str">
        <f aca="false">IF(OR($B235="",$C235=""),"",IF($C235="Labour",N($F235)*IFERROR(INDEX(Rates!$B$5:$B$19,MATCH($E235,Rates!$A$5:$A$19,0)),0),N($F235)*N($G235)))</f>
        <v/>
      </c>
      <c r="L235" s="23" t="str">
        <f aca="false">IF(OR($B235="",$C235=""),"",IF(ISNA(MATCH($B235,Jobs!$A$5:$A$204,0)),"Job not found",IF(AND($C235="Labour",ISNA(MATCH($E235,Rates!$A$5:$A$19,0))),"Pick a work centre","OK")))</f>
        <v/>
      </c>
    </row>
    <row r="236" customFormat="false" ht="15" hidden="false" customHeight="false" outlineLevel="0" collapsed="false">
      <c r="A236" s="19"/>
      <c r="B236" s="15"/>
      <c r="C236" s="15"/>
      <c r="D236" s="15"/>
      <c r="E236" s="15"/>
      <c r="F236" s="21"/>
      <c r="G236" s="16"/>
      <c r="H236" s="15"/>
      <c r="I236" s="15"/>
      <c r="J236" s="15"/>
      <c r="K236" s="22" t="str">
        <f aca="false">IF(OR($B236="",$C236=""),"",IF($C236="Labour",N($F236)*IFERROR(INDEX(Rates!$B$5:$B$19,MATCH($E236,Rates!$A$5:$A$19,0)),0),N($F236)*N($G236)))</f>
        <v/>
      </c>
      <c r="L236" s="23" t="str">
        <f aca="false">IF(OR($B236="",$C236=""),"",IF(ISNA(MATCH($B236,Jobs!$A$5:$A$204,0)),"Job not found",IF(AND($C236="Labour",ISNA(MATCH($E236,Rates!$A$5:$A$19,0))),"Pick a work centre","OK")))</f>
        <v/>
      </c>
    </row>
    <row r="237" customFormat="false" ht="15" hidden="false" customHeight="false" outlineLevel="0" collapsed="false">
      <c r="A237" s="19"/>
      <c r="B237" s="15"/>
      <c r="C237" s="15"/>
      <c r="D237" s="15"/>
      <c r="E237" s="15"/>
      <c r="F237" s="21"/>
      <c r="G237" s="16"/>
      <c r="H237" s="15"/>
      <c r="I237" s="15"/>
      <c r="J237" s="15"/>
      <c r="K237" s="22" t="str">
        <f aca="false">IF(OR($B237="",$C237=""),"",IF($C237="Labour",N($F237)*IFERROR(INDEX(Rates!$B$5:$B$19,MATCH($E237,Rates!$A$5:$A$19,0)),0),N($F237)*N($G237)))</f>
        <v/>
      </c>
      <c r="L237" s="23" t="str">
        <f aca="false">IF(OR($B237="",$C237=""),"",IF(ISNA(MATCH($B237,Jobs!$A$5:$A$204,0)),"Job not found",IF(AND($C237="Labour",ISNA(MATCH($E237,Rates!$A$5:$A$19,0))),"Pick a work centre","OK")))</f>
        <v/>
      </c>
    </row>
    <row r="238" customFormat="false" ht="15" hidden="false" customHeight="false" outlineLevel="0" collapsed="false">
      <c r="A238" s="19"/>
      <c r="B238" s="15"/>
      <c r="C238" s="15"/>
      <c r="D238" s="15"/>
      <c r="E238" s="15"/>
      <c r="F238" s="21"/>
      <c r="G238" s="16"/>
      <c r="H238" s="15"/>
      <c r="I238" s="15"/>
      <c r="J238" s="15"/>
      <c r="K238" s="22" t="str">
        <f aca="false">IF(OR($B238="",$C238=""),"",IF($C238="Labour",N($F238)*IFERROR(INDEX(Rates!$B$5:$B$19,MATCH($E238,Rates!$A$5:$A$19,0)),0),N($F238)*N($G238)))</f>
        <v/>
      </c>
      <c r="L238" s="23" t="str">
        <f aca="false">IF(OR($B238="",$C238=""),"",IF(ISNA(MATCH($B238,Jobs!$A$5:$A$204,0)),"Job not found",IF(AND($C238="Labour",ISNA(MATCH($E238,Rates!$A$5:$A$19,0))),"Pick a work centre","OK")))</f>
        <v/>
      </c>
    </row>
    <row r="239" customFormat="false" ht="15" hidden="false" customHeight="false" outlineLevel="0" collapsed="false">
      <c r="A239" s="19"/>
      <c r="B239" s="15"/>
      <c r="C239" s="15"/>
      <c r="D239" s="15"/>
      <c r="E239" s="15"/>
      <c r="F239" s="21"/>
      <c r="G239" s="16"/>
      <c r="H239" s="15"/>
      <c r="I239" s="15"/>
      <c r="J239" s="15"/>
      <c r="K239" s="22" t="str">
        <f aca="false">IF(OR($B239="",$C239=""),"",IF($C239="Labour",N($F239)*IFERROR(INDEX(Rates!$B$5:$B$19,MATCH($E239,Rates!$A$5:$A$19,0)),0),N($F239)*N($G239)))</f>
        <v/>
      </c>
      <c r="L239" s="23" t="str">
        <f aca="false">IF(OR($B239="",$C239=""),"",IF(ISNA(MATCH($B239,Jobs!$A$5:$A$204,0)),"Job not found",IF(AND($C239="Labour",ISNA(MATCH($E239,Rates!$A$5:$A$19,0))),"Pick a work centre","OK")))</f>
        <v/>
      </c>
    </row>
    <row r="240" customFormat="false" ht="15" hidden="false" customHeight="false" outlineLevel="0" collapsed="false">
      <c r="A240" s="19"/>
      <c r="B240" s="15"/>
      <c r="C240" s="15"/>
      <c r="D240" s="15"/>
      <c r="E240" s="15"/>
      <c r="F240" s="21"/>
      <c r="G240" s="16"/>
      <c r="H240" s="15"/>
      <c r="I240" s="15"/>
      <c r="J240" s="15"/>
      <c r="K240" s="22" t="str">
        <f aca="false">IF(OR($B240="",$C240=""),"",IF($C240="Labour",N($F240)*IFERROR(INDEX(Rates!$B$5:$B$19,MATCH($E240,Rates!$A$5:$A$19,0)),0),N($F240)*N($G240)))</f>
        <v/>
      </c>
      <c r="L240" s="23" t="str">
        <f aca="false">IF(OR($B240="",$C240=""),"",IF(ISNA(MATCH($B240,Jobs!$A$5:$A$204,0)),"Job not found",IF(AND($C240="Labour",ISNA(MATCH($E240,Rates!$A$5:$A$19,0))),"Pick a work centre","OK")))</f>
        <v/>
      </c>
    </row>
    <row r="241" customFormat="false" ht="15" hidden="false" customHeight="false" outlineLevel="0" collapsed="false">
      <c r="A241" s="19"/>
      <c r="B241" s="15"/>
      <c r="C241" s="15"/>
      <c r="D241" s="15"/>
      <c r="E241" s="15"/>
      <c r="F241" s="21"/>
      <c r="G241" s="16"/>
      <c r="H241" s="15"/>
      <c r="I241" s="15"/>
      <c r="J241" s="15"/>
      <c r="K241" s="22" t="str">
        <f aca="false">IF(OR($B241="",$C241=""),"",IF($C241="Labour",N($F241)*IFERROR(INDEX(Rates!$B$5:$B$19,MATCH($E241,Rates!$A$5:$A$19,0)),0),N($F241)*N($G241)))</f>
        <v/>
      </c>
      <c r="L241" s="23" t="str">
        <f aca="false">IF(OR($B241="",$C241=""),"",IF(ISNA(MATCH($B241,Jobs!$A$5:$A$204,0)),"Job not found",IF(AND($C241="Labour",ISNA(MATCH($E241,Rates!$A$5:$A$19,0))),"Pick a work centre","OK")))</f>
        <v/>
      </c>
    </row>
    <row r="242" customFormat="false" ht="15" hidden="false" customHeight="false" outlineLevel="0" collapsed="false">
      <c r="A242" s="19"/>
      <c r="B242" s="15"/>
      <c r="C242" s="15"/>
      <c r="D242" s="15"/>
      <c r="E242" s="15"/>
      <c r="F242" s="21"/>
      <c r="G242" s="16"/>
      <c r="H242" s="15"/>
      <c r="I242" s="15"/>
      <c r="J242" s="15"/>
      <c r="K242" s="22" t="str">
        <f aca="false">IF(OR($B242="",$C242=""),"",IF($C242="Labour",N($F242)*IFERROR(INDEX(Rates!$B$5:$B$19,MATCH($E242,Rates!$A$5:$A$19,0)),0),N($F242)*N($G242)))</f>
        <v/>
      </c>
      <c r="L242" s="23" t="str">
        <f aca="false">IF(OR($B242="",$C242=""),"",IF(ISNA(MATCH($B242,Jobs!$A$5:$A$204,0)),"Job not found",IF(AND($C242="Labour",ISNA(MATCH($E242,Rates!$A$5:$A$19,0))),"Pick a work centre","OK")))</f>
        <v/>
      </c>
    </row>
    <row r="243" customFormat="false" ht="15" hidden="false" customHeight="false" outlineLevel="0" collapsed="false">
      <c r="A243" s="19"/>
      <c r="B243" s="15"/>
      <c r="C243" s="15"/>
      <c r="D243" s="15"/>
      <c r="E243" s="15"/>
      <c r="F243" s="21"/>
      <c r="G243" s="16"/>
      <c r="H243" s="15"/>
      <c r="I243" s="15"/>
      <c r="J243" s="15"/>
      <c r="K243" s="22" t="str">
        <f aca="false">IF(OR($B243="",$C243=""),"",IF($C243="Labour",N($F243)*IFERROR(INDEX(Rates!$B$5:$B$19,MATCH($E243,Rates!$A$5:$A$19,0)),0),N($F243)*N($G243)))</f>
        <v/>
      </c>
      <c r="L243" s="23" t="str">
        <f aca="false">IF(OR($B243="",$C243=""),"",IF(ISNA(MATCH($B243,Jobs!$A$5:$A$204,0)),"Job not found",IF(AND($C243="Labour",ISNA(MATCH($E243,Rates!$A$5:$A$19,0))),"Pick a work centre","OK")))</f>
        <v/>
      </c>
    </row>
    <row r="244" customFormat="false" ht="15" hidden="false" customHeight="false" outlineLevel="0" collapsed="false">
      <c r="A244" s="19"/>
      <c r="B244" s="15"/>
      <c r="C244" s="15"/>
      <c r="D244" s="15"/>
      <c r="E244" s="15"/>
      <c r="F244" s="21"/>
      <c r="G244" s="16"/>
      <c r="H244" s="15"/>
      <c r="I244" s="15"/>
      <c r="J244" s="15"/>
      <c r="K244" s="22" t="str">
        <f aca="false">IF(OR($B244="",$C244=""),"",IF($C244="Labour",N($F244)*IFERROR(INDEX(Rates!$B$5:$B$19,MATCH($E244,Rates!$A$5:$A$19,0)),0),N($F244)*N($G244)))</f>
        <v/>
      </c>
      <c r="L244" s="23" t="str">
        <f aca="false">IF(OR($B244="",$C244=""),"",IF(ISNA(MATCH($B244,Jobs!$A$5:$A$204,0)),"Job not found",IF(AND($C244="Labour",ISNA(MATCH($E244,Rates!$A$5:$A$19,0))),"Pick a work centre","OK")))</f>
        <v/>
      </c>
    </row>
    <row r="245" customFormat="false" ht="15" hidden="false" customHeight="false" outlineLevel="0" collapsed="false">
      <c r="A245" s="19"/>
      <c r="B245" s="15"/>
      <c r="C245" s="15"/>
      <c r="D245" s="15"/>
      <c r="E245" s="15"/>
      <c r="F245" s="21"/>
      <c r="G245" s="16"/>
      <c r="H245" s="15"/>
      <c r="I245" s="15"/>
      <c r="J245" s="15"/>
      <c r="K245" s="22" t="str">
        <f aca="false">IF(OR($B245="",$C245=""),"",IF($C245="Labour",N($F245)*IFERROR(INDEX(Rates!$B$5:$B$19,MATCH($E245,Rates!$A$5:$A$19,0)),0),N($F245)*N($G245)))</f>
        <v/>
      </c>
      <c r="L245" s="23" t="str">
        <f aca="false">IF(OR($B245="",$C245=""),"",IF(ISNA(MATCH($B245,Jobs!$A$5:$A$204,0)),"Job not found",IF(AND($C245="Labour",ISNA(MATCH($E245,Rates!$A$5:$A$19,0))),"Pick a work centre","OK")))</f>
        <v/>
      </c>
    </row>
    <row r="246" customFormat="false" ht="15" hidden="false" customHeight="false" outlineLevel="0" collapsed="false">
      <c r="A246" s="19"/>
      <c r="B246" s="15"/>
      <c r="C246" s="15"/>
      <c r="D246" s="15"/>
      <c r="E246" s="15"/>
      <c r="F246" s="21"/>
      <c r="G246" s="16"/>
      <c r="H246" s="15"/>
      <c r="I246" s="15"/>
      <c r="J246" s="15"/>
      <c r="K246" s="22" t="str">
        <f aca="false">IF(OR($B246="",$C246=""),"",IF($C246="Labour",N($F246)*IFERROR(INDEX(Rates!$B$5:$B$19,MATCH($E246,Rates!$A$5:$A$19,0)),0),N($F246)*N($G246)))</f>
        <v/>
      </c>
      <c r="L246" s="23" t="str">
        <f aca="false">IF(OR($B246="",$C246=""),"",IF(ISNA(MATCH($B246,Jobs!$A$5:$A$204,0)),"Job not found",IF(AND($C246="Labour",ISNA(MATCH($E246,Rates!$A$5:$A$19,0))),"Pick a work centre","OK")))</f>
        <v/>
      </c>
    </row>
    <row r="247" customFormat="false" ht="15" hidden="false" customHeight="false" outlineLevel="0" collapsed="false">
      <c r="A247" s="19"/>
      <c r="B247" s="15"/>
      <c r="C247" s="15"/>
      <c r="D247" s="15"/>
      <c r="E247" s="15"/>
      <c r="F247" s="21"/>
      <c r="G247" s="16"/>
      <c r="H247" s="15"/>
      <c r="I247" s="15"/>
      <c r="J247" s="15"/>
      <c r="K247" s="22" t="str">
        <f aca="false">IF(OR($B247="",$C247=""),"",IF($C247="Labour",N($F247)*IFERROR(INDEX(Rates!$B$5:$B$19,MATCH($E247,Rates!$A$5:$A$19,0)),0),N($F247)*N($G247)))</f>
        <v/>
      </c>
      <c r="L247" s="23" t="str">
        <f aca="false">IF(OR($B247="",$C247=""),"",IF(ISNA(MATCH($B247,Jobs!$A$5:$A$204,0)),"Job not found",IF(AND($C247="Labour",ISNA(MATCH($E247,Rates!$A$5:$A$19,0))),"Pick a work centre","OK")))</f>
        <v/>
      </c>
    </row>
    <row r="248" customFormat="false" ht="15" hidden="false" customHeight="false" outlineLevel="0" collapsed="false">
      <c r="A248" s="19"/>
      <c r="B248" s="15"/>
      <c r="C248" s="15"/>
      <c r="D248" s="15"/>
      <c r="E248" s="15"/>
      <c r="F248" s="21"/>
      <c r="G248" s="16"/>
      <c r="H248" s="15"/>
      <c r="I248" s="15"/>
      <c r="J248" s="15"/>
      <c r="K248" s="22" t="str">
        <f aca="false">IF(OR($B248="",$C248=""),"",IF($C248="Labour",N($F248)*IFERROR(INDEX(Rates!$B$5:$B$19,MATCH($E248,Rates!$A$5:$A$19,0)),0),N($F248)*N($G248)))</f>
        <v/>
      </c>
      <c r="L248" s="23" t="str">
        <f aca="false">IF(OR($B248="",$C248=""),"",IF(ISNA(MATCH($B248,Jobs!$A$5:$A$204,0)),"Job not found",IF(AND($C248="Labour",ISNA(MATCH($E248,Rates!$A$5:$A$19,0))),"Pick a work centre","OK")))</f>
        <v/>
      </c>
    </row>
    <row r="249" customFormat="false" ht="15" hidden="false" customHeight="false" outlineLevel="0" collapsed="false">
      <c r="A249" s="19"/>
      <c r="B249" s="15"/>
      <c r="C249" s="15"/>
      <c r="D249" s="15"/>
      <c r="E249" s="15"/>
      <c r="F249" s="21"/>
      <c r="G249" s="16"/>
      <c r="H249" s="15"/>
      <c r="I249" s="15"/>
      <c r="J249" s="15"/>
      <c r="K249" s="22" t="str">
        <f aca="false">IF(OR($B249="",$C249=""),"",IF($C249="Labour",N($F249)*IFERROR(INDEX(Rates!$B$5:$B$19,MATCH($E249,Rates!$A$5:$A$19,0)),0),N($F249)*N($G249)))</f>
        <v/>
      </c>
      <c r="L249" s="23" t="str">
        <f aca="false">IF(OR($B249="",$C249=""),"",IF(ISNA(MATCH($B249,Jobs!$A$5:$A$204,0)),"Job not found",IF(AND($C249="Labour",ISNA(MATCH($E249,Rates!$A$5:$A$19,0))),"Pick a work centre","OK")))</f>
        <v/>
      </c>
    </row>
    <row r="250" customFormat="false" ht="15" hidden="false" customHeight="false" outlineLevel="0" collapsed="false">
      <c r="A250" s="19"/>
      <c r="B250" s="15"/>
      <c r="C250" s="15"/>
      <c r="D250" s="15"/>
      <c r="E250" s="15"/>
      <c r="F250" s="21"/>
      <c r="G250" s="16"/>
      <c r="H250" s="15"/>
      <c r="I250" s="15"/>
      <c r="J250" s="15"/>
      <c r="K250" s="22" t="str">
        <f aca="false">IF(OR($B250="",$C250=""),"",IF($C250="Labour",N($F250)*IFERROR(INDEX(Rates!$B$5:$B$19,MATCH($E250,Rates!$A$5:$A$19,0)),0),N($F250)*N($G250)))</f>
        <v/>
      </c>
      <c r="L250" s="23" t="str">
        <f aca="false">IF(OR($B250="",$C250=""),"",IF(ISNA(MATCH($B250,Jobs!$A$5:$A$204,0)),"Job not found",IF(AND($C250="Labour",ISNA(MATCH($E250,Rates!$A$5:$A$19,0))),"Pick a work centre","OK")))</f>
        <v/>
      </c>
    </row>
    <row r="251" customFormat="false" ht="15" hidden="false" customHeight="false" outlineLevel="0" collapsed="false">
      <c r="A251" s="19"/>
      <c r="B251" s="15"/>
      <c r="C251" s="15"/>
      <c r="D251" s="15"/>
      <c r="E251" s="15"/>
      <c r="F251" s="21"/>
      <c r="G251" s="16"/>
      <c r="H251" s="15"/>
      <c r="I251" s="15"/>
      <c r="J251" s="15"/>
      <c r="K251" s="22" t="str">
        <f aca="false">IF(OR($B251="",$C251=""),"",IF($C251="Labour",N($F251)*IFERROR(INDEX(Rates!$B$5:$B$19,MATCH($E251,Rates!$A$5:$A$19,0)),0),N($F251)*N($G251)))</f>
        <v/>
      </c>
      <c r="L251" s="23" t="str">
        <f aca="false">IF(OR($B251="",$C251=""),"",IF(ISNA(MATCH($B251,Jobs!$A$5:$A$204,0)),"Job not found",IF(AND($C251="Labour",ISNA(MATCH($E251,Rates!$A$5:$A$19,0))),"Pick a work centre","OK")))</f>
        <v/>
      </c>
    </row>
    <row r="252" customFormat="false" ht="15" hidden="false" customHeight="false" outlineLevel="0" collapsed="false">
      <c r="A252" s="19"/>
      <c r="B252" s="15"/>
      <c r="C252" s="15"/>
      <c r="D252" s="15"/>
      <c r="E252" s="15"/>
      <c r="F252" s="21"/>
      <c r="G252" s="16"/>
      <c r="H252" s="15"/>
      <c r="I252" s="15"/>
      <c r="J252" s="15"/>
      <c r="K252" s="22" t="str">
        <f aca="false">IF(OR($B252="",$C252=""),"",IF($C252="Labour",N($F252)*IFERROR(INDEX(Rates!$B$5:$B$19,MATCH($E252,Rates!$A$5:$A$19,0)),0),N($F252)*N($G252)))</f>
        <v/>
      </c>
      <c r="L252" s="23" t="str">
        <f aca="false">IF(OR($B252="",$C252=""),"",IF(ISNA(MATCH($B252,Jobs!$A$5:$A$204,0)),"Job not found",IF(AND($C252="Labour",ISNA(MATCH($E252,Rates!$A$5:$A$19,0))),"Pick a work centre","OK")))</f>
        <v/>
      </c>
    </row>
    <row r="253" customFormat="false" ht="15" hidden="false" customHeight="false" outlineLevel="0" collapsed="false">
      <c r="A253" s="19"/>
      <c r="B253" s="15"/>
      <c r="C253" s="15"/>
      <c r="D253" s="15"/>
      <c r="E253" s="15"/>
      <c r="F253" s="21"/>
      <c r="G253" s="16"/>
      <c r="H253" s="15"/>
      <c r="I253" s="15"/>
      <c r="J253" s="15"/>
      <c r="K253" s="22" t="str">
        <f aca="false">IF(OR($B253="",$C253=""),"",IF($C253="Labour",N($F253)*IFERROR(INDEX(Rates!$B$5:$B$19,MATCH($E253,Rates!$A$5:$A$19,0)),0),N($F253)*N($G253)))</f>
        <v/>
      </c>
      <c r="L253" s="23" t="str">
        <f aca="false">IF(OR($B253="",$C253=""),"",IF(ISNA(MATCH($B253,Jobs!$A$5:$A$204,0)),"Job not found",IF(AND($C253="Labour",ISNA(MATCH($E253,Rates!$A$5:$A$19,0))),"Pick a work centre","OK")))</f>
        <v/>
      </c>
    </row>
    <row r="254" customFormat="false" ht="15" hidden="false" customHeight="false" outlineLevel="0" collapsed="false">
      <c r="A254" s="19"/>
      <c r="B254" s="15"/>
      <c r="C254" s="15"/>
      <c r="D254" s="15"/>
      <c r="E254" s="15"/>
      <c r="F254" s="21"/>
      <c r="G254" s="16"/>
      <c r="H254" s="15"/>
      <c r="I254" s="15"/>
      <c r="J254" s="15"/>
      <c r="K254" s="22" t="str">
        <f aca="false">IF(OR($B254="",$C254=""),"",IF($C254="Labour",N($F254)*IFERROR(INDEX(Rates!$B$5:$B$19,MATCH($E254,Rates!$A$5:$A$19,0)),0),N($F254)*N($G254)))</f>
        <v/>
      </c>
      <c r="L254" s="23" t="str">
        <f aca="false">IF(OR($B254="",$C254=""),"",IF(ISNA(MATCH($B254,Jobs!$A$5:$A$204,0)),"Job not found",IF(AND($C254="Labour",ISNA(MATCH($E254,Rates!$A$5:$A$19,0))),"Pick a work centre","OK")))</f>
        <v/>
      </c>
    </row>
    <row r="255" customFormat="false" ht="15" hidden="false" customHeight="false" outlineLevel="0" collapsed="false">
      <c r="A255" s="19"/>
      <c r="B255" s="15"/>
      <c r="C255" s="15"/>
      <c r="D255" s="15"/>
      <c r="E255" s="15"/>
      <c r="F255" s="21"/>
      <c r="G255" s="16"/>
      <c r="H255" s="15"/>
      <c r="I255" s="15"/>
      <c r="J255" s="15"/>
      <c r="K255" s="22" t="str">
        <f aca="false">IF(OR($B255="",$C255=""),"",IF($C255="Labour",N($F255)*IFERROR(INDEX(Rates!$B$5:$B$19,MATCH($E255,Rates!$A$5:$A$19,0)),0),N($F255)*N($G255)))</f>
        <v/>
      </c>
      <c r="L255" s="23" t="str">
        <f aca="false">IF(OR($B255="",$C255=""),"",IF(ISNA(MATCH($B255,Jobs!$A$5:$A$204,0)),"Job not found",IF(AND($C255="Labour",ISNA(MATCH($E255,Rates!$A$5:$A$19,0))),"Pick a work centre","OK")))</f>
        <v/>
      </c>
    </row>
    <row r="256" customFormat="false" ht="15" hidden="false" customHeight="false" outlineLevel="0" collapsed="false">
      <c r="A256" s="19"/>
      <c r="B256" s="15"/>
      <c r="C256" s="15"/>
      <c r="D256" s="15"/>
      <c r="E256" s="15"/>
      <c r="F256" s="21"/>
      <c r="G256" s="16"/>
      <c r="H256" s="15"/>
      <c r="I256" s="15"/>
      <c r="J256" s="15"/>
      <c r="K256" s="22" t="str">
        <f aca="false">IF(OR($B256="",$C256=""),"",IF($C256="Labour",N($F256)*IFERROR(INDEX(Rates!$B$5:$B$19,MATCH($E256,Rates!$A$5:$A$19,0)),0),N($F256)*N($G256)))</f>
        <v/>
      </c>
      <c r="L256" s="23" t="str">
        <f aca="false">IF(OR($B256="",$C256=""),"",IF(ISNA(MATCH($B256,Jobs!$A$5:$A$204,0)),"Job not found",IF(AND($C256="Labour",ISNA(MATCH($E256,Rates!$A$5:$A$19,0))),"Pick a work centre","OK")))</f>
        <v/>
      </c>
    </row>
    <row r="257" customFormat="false" ht="15" hidden="false" customHeight="false" outlineLevel="0" collapsed="false">
      <c r="A257" s="19"/>
      <c r="B257" s="15"/>
      <c r="C257" s="15"/>
      <c r="D257" s="15"/>
      <c r="E257" s="15"/>
      <c r="F257" s="21"/>
      <c r="G257" s="16"/>
      <c r="H257" s="15"/>
      <c r="I257" s="15"/>
      <c r="J257" s="15"/>
      <c r="K257" s="22" t="str">
        <f aca="false">IF(OR($B257="",$C257=""),"",IF($C257="Labour",N($F257)*IFERROR(INDEX(Rates!$B$5:$B$19,MATCH($E257,Rates!$A$5:$A$19,0)),0),N($F257)*N($G257)))</f>
        <v/>
      </c>
      <c r="L257" s="23" t="str">
        <f aca="false">IF(OR($B257="",$C257=""),"",IF(ISNA(MATCH($B257,Jobs!$A$5:$A$204,0)),"Job not found",IF(AND($C257="Labour",ISNA(MATCH($E257,Rates!$A$5:$A$19,0))),"Pick a work centre","OK")))</f>
        <v/>
      </c>
    </row>
    <row r="258" customFormat="false" ht="15" hidden="false" customHeight="false" outlineLevel="0" collapsed="false">
      <c r="A258" s="19"/>
      <c r="B258" s="15"/>
      <c r="C258" s="15"/>
      <c r="D258" s="15"/>
      <c r="E258" s="15"/>
      <c r="F258" s="21"/>
      <c r="G258" s="16"/>
      <c r="H258" s="15"/>
      <c r="I258" s="15"/>
      <c r="J258" s="15"/>
      <c r="K258" s="22" t="str">
        <f aca="false">IF(OR($B258="",$C258=""),"",IF($C258="Labour",N($F258)*IFERROR(INDEX(Rates!$B$5:$B$19,MATCH($E258,Rates!$A$5:$A$19,0)),0),N($F258)*N($G258)))</f>
        <v/>
      </c>
      <c r="L258" s="23" t="str">
        <f aca="false">IF(OR($B258="",$C258=""),"",IF(ISNA(MATCH($B258,Jobs!$A$5:$A$204,0)),"Job not found",IF(AND($C258="Labour",ISNA(MATCH($E258,Rates!$A$5:$A$19,0))),"Pick a work centre","OK")))</f>
        <v/>
      </c>
    </row>
    <row r="259" customFormat="false" ht="15" hidden="false" customHeight="false" outlineLevel="0" collapsed="false">
      <c r="A259" s="19"/>
      <c r="B259" s="15"/>
      <c r="C259" s="15"/>
      <c r="D259" s="15"/>
      <c r="E259" s="15"/>
      <c r="F259" s="21"/>
      <c r="G259" s="16"/>
      <c r="H259" s="15"/>
      <c r="I259" s="15"/>
      <c r="J259" s="15"/>
      <c r="K259" s="22" t="str">
        <f aca="false">IF(OR($B259="",$C259=""),"",IF($C259="Labour",N($F259)*IFERROR(INDEX(Rates!$B$5:$B$19,MATCH($E259,Rates!$A$5:$A$19,0)),0),N($F259)*N($G259)))</f>
        <v/>
      </c>
      <c r="L259" s="23" t="str">
        <f aca="false">IF(OR($B259="",$C259=""),"",IF(ISNA(MATCH($B259,Jobs!$A$5:$A$204,0)),"Job not found",IF(AND($C259="Labour",ISNA(MATCH($E259,Rates!$A$5:$A$19,0))),"Pick a work centre","OK")))</f>
        <v/>
      </c>
    </row>
    <row r="260" customFormat="false" ht="15" hidden="false" customHeight="false" outlineLevel="0" collapsed="false">
      <c r="A260" s="19"/>
      <c r="B260" s="15"/>
      <c r="C260" s="15"/>
      <c r="D260" s="15"/>
      <c r="E260" s="15"/>
      <c r="F260" s="21"/>
      <c r="G260" s="16"/>
      <c r="H260" s="15"/>
      <c r="I260" s="15"/>
      <c r="J260" s="15"/>
      <c r="K260" s="22" t="str">
        <f aca="false">IF(OR($B260="",$C260=""),"",IF($C260="Labour",N($F260)*IFERROR(INDEX(Rates!$B$5:$B$19,MATCH($E260,Rates!$A$5:$A$19,0)),0),N($F260)*N($G260)))</f>
        <v/>
      </c>
      <c r="L260" s="23" t="str">
        <f aca="false">IF(OR($B260="",$C260=""),"",IF(ISNA(MATCH($B260,Jobs!$A$5:$A$204,0)),"Job not found",IF(AND($C260="Labour",ISNA(MATCH($E260,Rates!$A$5:$A$19,0))),"Pick a work centre","OK")))</f>
        <v/>
      </c>
    </row>
    <row r="261" customFormat="false" ht="15" hidden="false" customHeight="false" outlineLevel="0" collapsed="false">
      <c r="A261" s="19"/>
      <c r="B261" s="15"/>
      <c r="C261" s="15"/>
      <c r="D261" s="15"/>
      <c r="E261" s="15"/>
      <c r="F261" s="21"/>
      <c r="G261" s="16"/>
      <c r="H261" s="15"/>
      <c r="I261" s="15"/>
      <c r="J261" s="15"/>
      <c r="K261" s="22" t="str">
        <f aca="false">IF(OR($B261="",$C261=""),"",IF($C261="Labour",N($F261)*IFERROR(INDEX(Rates!$B$5:$B$19,MATCH($E261,Rates!$A$5:$A$19,0)),0),N($F261)*N($G261)))</f>
        <v/>
      </c>
      <c r="L261" s="23" t="str">
        <f aca="false">IF(OR($B261="",$C261=""),"",IF(ISNA(MATCH($B261,Jobs!$A$5:$A$204,0)),"Job not found",IF(AND($C261="Labour",ISNA(MATCH($E261,Rates!$A$5:$A$19,0))),"Pick a work centre","OK")))</f>
        <v/>
      </c>
    </row>
    <row r="262" customFormat="false" ht="15" hidden="false" customHeight="false" outlineLevel="0" collapsed="false">
      <c r="A262" s="19"/>
      <c r="B262" s="15"/>
      <c r="C262" s="15"/>
      <c r="D262" s="15"/>
      <c r="E262" s="15"/>
      <c r="F262" s="21"/>
      <c r="G262" s="16"/>
      <c r="H262" s="15"/>
      <c r="I262" s="15"/>
      <c r="J262" s="15"/>
      <c r="K262" s="22" t="str">
        <f aca="false">IF(OR($B262="",$C262=""),"",IF($C262="Labour",N($F262)*IFERROR(INDEX(Rates!$B$5:$B$19,MATCH($E262,Rates!$A$5:$A$19,0)),0),N($F262)*N($G262)))</f>
        <v/>
      </c>
      <c r="L262" s="23" t="str">
        <f aca="false">IF(OR($B262="",$C262=""),"",IF(ISNA(MATCH($B262,Jobs!$A$5:$A$204,0)),"Job not found",IF(AND($C262="Labour",ISNA(MATCH($E262,Rates!$A$5:$A$19,0))),"Pick a work centre","OK")))</f>
        <v/>
      </c>
    </row>
    <row r="263" customFormat="false" ht="15" hidden="false" customHeight="false" outlineLevel="0" collapsed="false">
      <c r="A263" s="19"/>
      <c r="B263" s="15"/>
      <c r="C263" s="15"/>
      <c r="D263" s="15"/>
      <c r="E263" s="15"/>
      <c r="F263" s="21"/>
      <c r="G263" s="16"/>
      <c r="H263" s="15"/>
      <c r="I263" s="15"/>
      <c r="J263" s="15"/>
      <c r="K263" s="22" t="str">
        <f aca="false">IF(OR($B263="",$C263=""),"",IF($C263="Labour",N($F263)*IFERROR(INDEX(Rates!$B$5:$B$19,MATCH($E263,Rates!$A$5:$A$19,0)),0),N($F263)*N($G263)))</f>
        <v/>
      </c>
      <c r="L263" s="23" t="str">
        <f aca="false">IF(OR($B263="",$C263=""),"",IF(ISNA(MATCH($B263,Jobs!$A$5:$A$204,0)),"Job not found",IF(AND($C263="Labour",ISNA(MATCH($E263,Rates!$A$5:$A$19,0))),"Pick a work centre","OK")))</f>
        <v/>
      </c>
    </row>
    <row r="264" customFormat="false" ht="15" hidden="false" customHeight="false" outlineLevel="0" collapsed="false">
      <c r="A264" s="19"/>
      <c r="B264" s="15"/>
      <c r="C264" s="15"/>
      <c r="D264" s="15"/>
      <c r="E264" s="15"/>
      <c r="F264" s="21"/>
      <c r="G264" s="16"/>
      <c r="H264" s="15"/>
      <c r="I264" s="15"/>
      <c r="J264" s="15"/>
      <c r="K264" s="22" t="str">
        <f aca="false">IF(OR($B264="",$C264=""),"",IF($C264="Labour",N($F264)*IFERROR(INDEX(Rates!$B$5:$B$19,MATCH($E264,Rates!$A$5:$A$19,0)),0),N($F264)*N($G264)))</f>
        <v/>
      </c>
      <c r="L264" s="23" t="str">
        <f aca="false">IF(OR($B264="",$C264=""),"",IF(ISNA(MATCH($B264,Jobs!$A$5:$A$204,0)),"Job not found",IF(AND($C264="Labour",ISNA(MATCH($E264,Rates!$A$5:$A$19,0))),"Pick a work centre","OK")))</f>
        <v/>
      </c>
    </row>
    <row r="265" customFormat="false" ht="15" hidden="false" customHeight="false" outlineLevel="0" collapsed="false">
      <c r="A265" s="19"/>
      <c r="B265" s="15"/>
      <c r="C265" s="15"/>
      <c r="D265" s="15"/>
      <c r="E265" s="15"/>
      <c r="F265" s="21"/>
      <c r="G265" s="16"/>
      <c r="H265" s="15"/>
      <c r="I265" s="15"/>
      <c r="J265" s="15"/>
      <c r="K265" s="22" t="str">
        <f aca="false">IF(OR($B265="",$C265=""),"",IF($C265="Labour",N($F265)*IFERROR(INDEX(Rates!$B$5:$B$19,MATCH($E265,Rates!$A$5:$A$19,0)),0),N($F265)*N($G265)))</f>
        <v/>
      </c>
      <c r="L265" s="23" t="str">
        <f aca="false">IF(OR($B265="",$C265=""),"",IF(ISNA(MATCH($B265,Jobs!$A$5:$A$204,0)),"Job not found",IF(AND($C265="Labour",ISNA(MATCH($E265,Rates!$A$5:$A$19,0))),"Pick a work centre","OK")))</f>
        <v/>
      </c>
    </row>
    <row r="266" customFormat="false" ht="15" hidden="false" customHeight="false" outlineLevel="0" collapsed="false">
      <c r="A266" s="19"/>
      <c r="B266" s="15"/>
      <c r="C266" s="15"/>
      <c r="D266" s="15"/>
      <c r="E266" s="15"/>
      <c r="F266" s="21"/>
      <c r="G266" s="16"/>
      <c r="H266" s="15"/>
      <c r="I266" s="15"/>
      <c r="J266" s="15"/>
      <c r="K266" s="22" t="str">
        <f aca="false">IF(OR($B266="",$C266=""),"",IF($C266="Labour",N($F266)*IFERROR(INDEX(Rates!$B$5:$B$19,MATCH($E266,Rates!$A$5:$A$19,0)),0),N($F266)*N($G266)))</f>
        <v/>
      </c>
      <c r="L266" s="23" t="str">
        <f aca="false">IF(OR($B266="",$C266=""),"",IF(ISNA(MATCH($B266,Jobs!$A$5:$A$204,0)),"Job not found",IF(AND($C266="Labour",ISNA(MATCH($E266,Rates!$A$5:$A$19,0))),"Pick a work centre","OK")))</f>
        <v/>
      </c>
    </row>
    <row r="267" customFormat="false" ht="15" hidden="false" customHeight="false" outlineLevel="0" collapsed="false">
      <c r="A267" s="19"/>
      <c r="B267" s="15"/>
      <c r="C267" s="15"/>
      <c r="D267" s="15"/>
      <c r="E267" s="15"/>
      <c r="F267" s="21"/>
      <c r="G267" s="16"/>
      <c r="H267" s="15"/>
      <c r="I267" s="15"/>
      <c r="J267" s="15"/>
      <c r="K267" s="22" t="str">
        <f aca="false">IF(OR($B267="",$C267=""),"",IF($C267="Labour",N($F267)*IFERROR(INDEX(Rates!$B$5:$B$19,MATCH($E267,Rates!$A$5:$A$19,0)),0),N($F267)*N($G267)))</f>
        <v/>
      </c>
      <c r="L267" s="23" t="str">
        <f aca="false">IF(OR($B267="",$C267=""),"",IF(ISNA(MATCH($B267,Jobs!$A$5:$A$204,0)),"Job not found",IF(AND($C267="Labour",ISNA(MATCH($E267,Rates!$A$5:$A$19,0))),"Pick a work centre","OK")))</f>
        <v/>
      </c>
    </row>
    <row r="268" customFormat="false" ht="15" hidden="false" customHeight="false" outlineLevel="0" collapsed="false">
      <c r="A268" s="19"/>
      <c r="B268" s="15"/>
      <c r="C268" s="15"/>
      <c r="D268" s="15"/>
      <c r="E268" s="15"/>
      <c r="F268" s="21"/>
      <c r="G268" s="16"/>
      <c r="H268" s="15"/>
      <c r="I268" s="15"/>
      <c r="J268" s="15"/>
      <c r="K268" s="22" t="str">
        <f aca="false">IF(OR($B268="",$C268=""),"",IF($C268="Labour",N($F268)*IFERROR(INDEX(Rates!$B$5:$B$19,MATCH($E268,Rates!$A$5:$A$19,0)),0),N($F268)*N($G268)))</f>
        <v/>
      </c>
      <c r="L268" s="23" t="str">
        <f aca="false">IF(OR($B268="",$C268=""),"",IF(ISNA(MATCH($B268,Jobs!$A$5:$A$204,0)),"Job not found",IF(AND($C268="Labour",ISNA(MATCH($E268,Rates!$A$5:$A$19,0))),"Pick a work centre","OK")))</f>
        <v/>
      </c>
    </row>
    <row r="269" customFormat="false" ht="15" hidden="false" customHeight="false" outlineLevel="0" collapsed="false">
      <c r="A269" s="19"/>
      <c r="B269" s="15"/>
      <c r="C269" s="15"/>
      <c r="D269" s="15"/>
      <c r="E269" s="15"/>
      <c r="F269" s="21"/>
      <c r="G269" s="16"/>
      <c r="H269" s="15"/>
      <c r="I269" s="15"/>
      <c r="J269" s="15"/>
      <c r="K269" s="22" t="str">
        <f aca="false">IF(OR($B269="",$C269=""),"",IF($C269="Labour",N($F269)*IFERROR(INDEX(Rates!$B$5:$B$19,MATCH($E269,Rates!$A$5:$A$19,0)),0),N($F269)*N($G269)))</f>
        <v/>
      </c>
      <c r="L269" s="23" t="str">
        <f aca="false">IF(OR($B269="",$C269=""),"",IF(ISNA(MATCH($B269,Jobs!$A$5:$A$204,0)),"Job not found",IF(AND($C269="Labour",ISNA(MATCH($E269,Rates!$A$5:$A$19,0))),"Pick a work centre","OK")))</f>
        <v/>
      </c>
    </row>
    <row r="270" customFormat="false" ht="15" hidden="false" customHeight="false" outlineLevel="0" collapsed="false">
      <c r="A270" s="19"/>
      <c r="B270" s="15"/>
      <c r="C270" s="15"/>
      <c r="D270" s="15"/>
      <c r="E270" s="15"/>
      <c r="F270" s="21"/>
      <c r="G270" s="16"/>
      <c r="H270" s="15"/>
      <c r="I270" s="15"/>
      <c r="J270" s="15"/>
      <c r="K270" s="22" t="str">
        <f aca="false">IF(OR($B270="",$C270=""),"",IF($C270="Labour",N($F270)*IFERROR(INDEX(Rates!$B$5:$B$19,MATCH($E270,Rates!$A$5:$A$19,0)),0),N($F270)*N($G270)))</f>
        <v/>
      </c>
      <c r="L270" s="23" t="str">
        <f aca="false">IF(OR($B270="",$C270=""),"",IF(ISNA(MATCH($B270,Jobs!$A$5:$A$204,0)),"Job not found",IF(AND($C270="Labour",ISNA(MATCH($E270,Rates!$A$5:$A$19,0))),"Pick a work centre","OK")))</f>
        <v/>
      </c>
    </row>
    <row r="271" customFormat="false" ht="15" hidden="false" customHeight="false" outlineLevel="0" collapsed="false">
      <c r="A271" s="19"/>
      <c r="B271" s="15"/>
      <c r="C271" s="15"/>
      <c r="D271" s="15"/>
      <c r="E271" s="15"/>
      <c r="F271" s="21"/>
      <c r="G271" s="16"/>
      <c r="H271" s="15"/>
      <c r="I271" s="15"/>
      <c r="J271" s="15"/>
      <c r="K271" s="22" t="str">
        <f aca="false">IF(OR($B271="",$C271=""),"",IF($C271="Labour",N($F271)*IFERROR(INDEX(Rates!$B$5:$B$19,MATCH($E271,Rates!$A$5:$A$19,0)),0),N($F271)*N($G271)))</f>
        <v/>
      </c>
      <c r="L271" s="23" t="str">
        <f aca="false">IF(OR($B271="",$C271=""),"",IF(ISNA(MATCH($B271,Jobs!$A$5:$A$204,0)),"Job not found",IF(AND($C271="Labour",ISNA(MATCH($E271,Rates!$A$5:$A$19,0))),"Pick a work centre","OK")))</f>
        <v/>
      </c>
    </row>
    <row r="272" customFormat="false" ht="15" hidden="false" customHeight="false" outlineLevel="0" collapsed="false">
      <c r="A272" s="19"/>
      <c r="B272" s="15"/>
      <c r="C272" s="15"/>
      <c r="D272" s="15"/>
      <c r="E272" s="15"/>
      <c r="F272" s="21"/>
      <c r="G272" s="16"/>
      <c r="H272" s="15"/>
      <c r="I272" s="15"/>
      <c r="J272" s="15"/>
      <c r="K272" s="22" t="str">
        <f aca="false">IF(OR($B272="",$C272=""),"",IF($C272="Labour",N($F272)*IFERROR(INDEX(Rates!$B$5:$B$19,MATCH($E272,Rates!$A$5:$A$19,0)),0),N($F272)*N($G272)))</f>
        <v/>
      </c>
      <c r="L272" s="23" t="str">
        <f aca="false">IF(OR($B272="",$C272=""),"",IF(ISNA(MATCH($B272,Jobs!$A$5:$A$204,0)),"Job not found",IF(AND($C272="Labour",ISNA(MATCH($E272,Rates!$A$5:$A$19,0))),"Pick a work centre","OK")))</f>
        <v/>
      </c>
    </row>
    <row r="273" customFormat="false" ht="15" hidden="false" customHeight="false" outlineLevel="0" collapsed="false">
      <c r="A273" s="19"/>
      <c r="B273" s="15"/>
      <c r="C273" s="15"/>
      <c r="D273" s="15"/>
      <c r="E273" s="15"/>
      <c r="F273" s="21"/>
      <c r="G273" s="16"/>
      <c r="H273" s="15"/>
      <c r="I273" s="15"/>
      <c r="J273" s="15"/>
      <c r="K273" s="22" t="str">
        <f aca="false">IF(OR($B273="",$C273=""),"",IF($C273="Labour",N($F273)*IFERROR(INDEX(Rates!$B$5:$B$19,MATCH($E273,Rates!$A$5:$A$19,0)),0),N($F273)*N($G273)))</f>
        <v/>
      </c>
      <c r="L273" s="23" t="str">
        <f aca="false">IF(OR($B273="",$C273=""),"",IF(ISNA(MATCH($B273,Jobs!$A$5:$A$204,0)),"Job not found",IF(AND($C273="Labour",ISNA(MATCH($E273,Rates!$A$5:$A$19,0))),"Pick a work centre","OK")))</f>
        <v/>
      </c>
    </row>
    <row r="274" customFormat="false" ht="15" hidden="false" customHeight="false" outlineLevel="0" collapsed="false">
      <c r="A274" s="19"/>
      <c r="B274" s="15"/>
      <c r="C274" s="15"/>
      <c r="D274" s="15"/>
      <c r="E274" s="15"/>
      <c r="F274" s="21"/>
      <c r="G274" s="16"/>
      <c r="H274" s="15"/>
      <c r="I274" s="15"/>
      <c r="J274" s="15"/>
      <c r="K274" s="22" t="str">
        <f aca="false">IF(OR($B274="",$C274=""),"",IF($C274="Labour",N($F274)*IFERROR(INDEX(Rates!$B$5:$B$19,MATCH($E274,Rates!$A$5:$A$19,0)),0),N($F274)*N($G274)))</f>
        <v/>
      </c>
      <c r="L274" s="23" t="str">
        <f aca="false">IF(OR($B274="",$C274=""),"",IF(ISNA(MATCH($B274,Jobs!$A$5:$A$204,0)),"Job not found",IF(AND($C274="Labour",ISNA(MATCH($E274,Rates!$A$5:$A$19,0))),"Pick a work centre","OK")))</f>
        <v/>
      </c>
    </row>
    <row r="275" customFormat="false" ht="15" hidden="false" customHeight="false" outlineLevel="0" collapsed="false">
      <c r="A275" s="19"/>
      <c r="B275" s="15"/>
      <c r="C275" s="15"/>
      <c r="D275" s="15"/>
      <c r="E275" s="15"/>
      <c r="F275" s="21"/>
      <c r="G275" s="16"/>
      <c r="H275" s="15"/>
      <c r="I275" s="15"/>
      <c r="J275" s="15"/>
      <c r="K275" s="22" t="str">
        <f aca="false">IF(OR($B275="",$C275=""),"",IF($C275="Labour",N($F275)*IFERROR(INDEX(Rates!$B$5:$B$19,MATCH($E275,Rates!$A$5:$A$19,0)),0),N($F275)*N($G275)))</f>
        <v/>
      </c>
      <c r="L275" s="23" t="str">
        <f aca="false">IF(OR($B275="",$C275=""),"",IF(ISNA(MATCH($B275,Jobs!$A$5:$A$204,0)),"Job not found",IF(AND($C275="Labour",ISNA(MATCH($E275,Rates!$A$5:$A$19,0))),"Pick a work centre","OK")))</f>
        <v/>
      </c>
    </row>
    <row r="276" customFormat="false" ht="15" hidden="false" customHeight="false" outlineLevel="0" collapsed="false">
      <c r="A276" s="19"/>
      <c r="B276" s="15"/>
      <c r="C276" s="15"/>
      <c r="D276" s="15"/>
      <c r="E276" s="15"/>
      <c r="F276" s="21"/>
      <c r="G276" s="16"/>
      <c r="H276" s="15"/>
      <c r="I276" s="15"/>
      <c r="J276" s="15"/>
      <c r="K276" s="22" t="str">
        <f aca="false">IF(OR($B276="",$C276=""),"",IF($C276="Labour",N($F276)*IFERROR(INDEX(Rates!$B$5:$B$19,MATCH($E276,Rates!$A$5:$A$19,0)),0),N($F276)*N($G276)))</f>
        <v/>
      </c>
      <c r="L276" s="23" t="str">
        <f aca="false">IF(OR($B276="",$C276=""),"",IF(ISNA(MATCH($B276,Jobs!$A$5:$A$204,0)),"Job not found",IF(AND($C276="Labour",ISNA(MATCH($E276,Rates!$A$5:$A$19,0))),"Pick a work centre","OK")))</f>
        <v/>
      </c>
    </row>
    <row r="277" customFormat="false" ht="15" hidden="false" customHeight="false" outlineLevel="0" collapsed="false">
      <c r="A277" s="19"/>
      <c r="B277" s="15"/>
      <c r="C277" s="15"/>
      <c r="D277" s="15"/>
      <c r="E277" s="15"/>
      <c r="F277" s="21"/>
      <c r="G277" s="16"/>
      <c r="H277" s="15"/>
      <c r="I277" s="15"/>
      <c r="J277" s="15"/>
      <c r="K277" s="22" t="str">
        <f aca="false">IF(OR($B277="",$C277=""),"",IF($C277="Labour",N($F277)*IFERROR(INDEX(Rates!$B$5:$B$19,MATCH($E277,Rates!$A$5:$A$19,0)),0),N($F277)*N($G277)))</f>
        <v/>
      </c>
      <c r="L277" s="23" t="str">
        <f aca="false">IF(OR($B277="",$C277=""),"",IF(ISNA(MATCH($B277,Jobs!$A$5:$A$204,0)),"Job not found",IF(AND($C277="Labour",ISNA(MATCH($E277,Rates!$A$5:$A$19,0))),"Pick a work centre","OK")))</f>
        <v/>
      </c>
    </row>
    <row r="278" customFormat="false" ht="15" hidden="false" customHeight="false" outlineLevel="0" collapsed="false">
      <c r="A278" s="19"/>
      <c r="B278" s="15"/>
      <c r="C278" s="15"/>
      <c r="D278" s="15"/>
      <c r="E278" s="15"/>
      <c r="F278" s="21"/>
      <c r="G278" s="16"/>
      <c r="H278" s="15"/>
      <c r="I278" s="15"/>
      <c r="J278" s="15"/>
      <c r="K278" s="22" t="str">
        <f aca="false">IF(OR($B278="",$C278=""),"",IF($C278="Labour",N($F278)*IFERROR(INDEX(Rates!$B$5:$B$19,MATCH($E278,Rates!$A$5:$A$19,0)),0),N($F278)*N($G278)))</f>
        <v/>
      </c>
      <c r="L278" s="23" t="str">
        <f aca="false">IF(OR($B278="",$C278=""),"",IF(ISNA(MATCH($B278,Jobs!$A$5:$A$204,0)),"Job not found",IF(AND($C278="Labour",ISNA(MATCH($E278,Rates!$A$5:$A$19,0))),"Pick a work centre","OK")))</f>
        <v/>
      </c>
    </row>
    <row r="279" customFormat="false" ht="15" hidden="false" customHeight="false" outlineLevel="0" collapsed="false">
      <c r="A279" s="19"/>
      <c r="B279" s="15"/>
      <c r="C279" s="15"/>
      <c r="D279" s="15"/>
      <c r="E279" s="15"/>
      <c r="F279" s="21"/>
      <c r="G279" s="16"/>
      <c r="H279" s="15"/>
      <c r="I279" s="15"/>
      <c r="J279" s="15"/>
      <c r="K279" s="22" t="str">
        <f aca="false">IF(OR($B279="",$C279=""),"",IF($C279="Labour",N($F279)*IFERROR(INDEX(Rates!$B$5:$B$19,MATCH($E279,Rates!$A$5:$A$19,0)),0),N($F279)*N($G279)))</f>
        <v/>
      </c>
      <c r="L279" s="23" t="str">
        <f aca="false">IF(OR($B279="",$C279=""),"",IF(ISNA(MATCH($B279,Jobs!$A$5:$A$204,0)),"Job not found",IF(AND($C279="Labour",ISNA(MATCH($E279,Rates!$A$5:$A$19,0))),"Pick a work centre","OK")))</f>
        <v/>
      </c>
    </row>
    <row r="280" customFormat="false" ht="15" hidden="false" customHeight="false" outlineLevel="0" collapsed="false">
      <c r="A280" s="19"/>
      <c r="B280" s="15"/>
      <c r="C280" s="15"/>
      <c r="D280" s="15"/>
      <c r="E280" s="15"/>
      <c r="F280" s="21"/>
      <c r="G280" s="16"/>
      <c r="H280" s="15"/>
      <c r="I280" s="15"/>
      <c r="J280" s="15"/>
      <c r="K280" s="22" t="str">
        <f aca="false">IF(OR($B280="",$C280=""),"",IF($C280="Labour",N($F280)*IFERROR(INDEX(Rates!$B$5:$B$19,MATCH($E280,Rates!$A$5:$A$19,0)),0),N($F280)*N($G280)))</f>
        <v/>
      </c>
      <c r="L280" s="23" t="str">
        <f aca="false">IF(OR($B280="",$C280=""),"",IF(ISNA(MATCH($B280,Jobs!$A$5:$A$204,0)),"Job not found",IF(AND($C280="Labour",ISNA(MATCH($E280,Rates!$A$5:$A$19,0))),"Pick a work centre","OK")))</f>
        <v/>
      </c>
    </row>
    <row r="281" customFormat="false" ht="15" hidden="false" customHeight="false" outlineLevel="0" collapsed="false">
      <c r="A281" s="19"/>
      <c r="B281" s="15"/>
      <c r="C281" s="15"/>
      <c r="D281" s="15"/>
      <c r="E281" s="15"/>
      <c r="F281" s="21"/>
      <c r="G281" s="16"/>
      <c r="H281" s="15"/>
      <c r="I281" s="15"/>
      <c r="J281" s="15"/>
      <c r="K281" s="22" t="str">
        <f aca="false">IF(OR($B281="",$C281=""),"",IF($C281="Labour",N($F281)*IFERROR(INDEX(Rates!$B$5:$B$19,MATCH($E281,Rates!$A$5:$A$19,0)),0),N($F281)*N($G281)))</f>
        <v/>
      </c>
      <c r="L281" s="23" t="str">
        <f aca="false">IF(OR($B281="",$C281=""),"",IF(ISNA(MATCH($B281,Jobs!$A$5:$A$204,0)),"Job not found",IF(AND($C281="Labour",ISNA(MATCH($E281,Rates!$A$5:$A$19,0))),"Pick a work centre","OK")))</f>
        <v/>
      </c>
    </row>
    <row r="282" customFormat="false" ht="15" hidden="false" customHeight="false" outlineLevel="0" collapsed="false">
      <c r="A282" s="19"/>
      <c r="B282" s="15"/>
      <c r="C282" s="15"/>
      <c r="D282" s="15"/>
      <c r="E282" s="15"/>
      <c r="F282" s="21"/>
      <c r="G282" s="16"/>
      <c r="H282" s="15"/>
      <c r="I282" s="15"/>
      <c r="J282" s="15"/>
      <c r="K282" s="22" t="str">
        <f aca="false">IF(OR($B282="",$C282=""),"",IF($C282="Labour",N($F282)*IFERROR(INDEX(Rates!$B$5:$B$19,MATCH($E282,Rates!$A$5:$A$19,0)),0),N($F282)*N($G282)))</f>
        <v/>
      </c>
      <c r="L282" s="23" t="str">
        <f aca="false">IF(OR($B282="",$C282=""),"",IF(ISNA(MATCH($B282,Jobs!$A$5:$A$204,0)),"Job not found",IF(AND($C282="Labour",ISNA(MATCH($E282,Rates!$A$5:$A$19,0))),"Pick a work centre","OK")))</f>
        <v/>
      </c>
    </row>
    <row r="283" customFormat="false" ht="15" hidden="false" customHeight="false" outlineLevel="0" collapsed="false">
      <c r="A283" s="19"/>
      <c r="B283" s="15"/>
      <c r="C283" s="15"/>
      <c r="D283" s="15"/>
      <c r="E283" s="15"/>
      <c r="F283" s="21"/>
      <c r="G283" s="16"/>
      <c r="H283" s="15"/>
      <c r="I283" s="15"/>
      <c r="J283" s="15"/>
      <c r="K283" s="22" t="str">
        <f aca="false">IF(OR($B283="",$C283=""),"",IF($C283="Labour",N($F283)*IFERROR(INDEX(Rates!$B$5:$B$19,MATCH($E283,Rates!$A$5:$A$19,0)),0),N($F283)*N($G283)))</f>
        <v/>
      </c>
      <c r="L283" s="23" t="str">
        <f aca="false">IF(OR($B283="",$C283=""),"",IF(ISNA(MATCH($B283,Jobs!$A$5:$A$204,0)),"Job not found",IF(AND($C283="Labour",ISNA(MATCH($E283,Rates!$A$5:$A$19,0))),"Pick a work centre","OK")))</f>
        <v/>
      </c>
    </row>
    <row r="284" customFormat="false" ht="15" hidden="false" customHeight="false" outlineLevel="0" collapsed="false">
      <c r="A284" s="19"/>
      <c r="B284" s="15"/>
      <c r="C284" s="15"/>
      <c r="D284" s="15"/>
      <c r="E284" s="15"/>
      <c r="F284" s="21"/>
      <c r="G284" s="16"/>
      <c r="H284" s="15"/>
      <c r="I284" s="15"/>
      <c r="J284" s="15"/>
      <c r="K284" s="22" t="str">
        <f aca="false">IF(OR($B284="",$C284=""),"",IF($C284="Labour",N($F284)*IFERROR(INDEX(Rates!$B$5:$B$19,MATCH($E284,Rates!$A$5:$A$19,0)),0),N($F284)*N($G284)))</f>
        <v/>
      </c>
      <c r="L284" s="23" t="str">
        <f aca="false">IF(OR($B284="",$C284=""),"",IF(ISNA(MATCH($B284,Jobs!$A$5:$A$204,0)),"Job not found",IF(AND($C284="Labour",ISNA(MATCH($E284,Rates!$A$5:$A$19,0))),"Pick a work centre","OK")))</f>
        <v/>
      </c>
    </row>
    <row r="285" customFormat="false" ht="15" hidden="false" customHeight="false" outlineLevel="0" collapsed="false">
      <c r="A285" s="19"/>
      <c r="B285" s="15"/>
      <c r="C285" s="15"/>
      <c r="D285" s="15"/>
      <c r="E285" s="15"/>
      <c r="F285" s="21"/>
      <c r="G285" s="16"/>
      <c r="H285" s="15"/>
      <c r="I285" s="15"/>
      <c r="J285" s="15"/>
      <c r="K285" s="22" t="str">
        <f aca="false">IF(OR($B285="",$C285=""),"",IF($C285="Labour",N($F285)*IFERROR(INDEX(Rates!$B$5:$B$19,MATCH($E285,Rates!$A$5:$A$19,0)),0),N($F285)*N($G285)))</f>
        <v/>
      </c>
      <c r="L285" s="23" t="str">
        <f aca="false">IF(OR($B285="",$C285=""),"",IF(ISNA(MATCH($B285,Jobs!$A$5:$A$204,0)),"Job not found",IF(AND($C285="Labour",ISNA(MATCH($E285,Rates!$A$5:$A$19,0))),"Pick a work centre","OK")))</f>
        <v/>
      </c>
    </row>
    <row r="286" customFormat="false" ht="15" hidden="false" customHeight="false" outlineLevel="0" collapsed="false">
      <c r="A286" s="19"/>
      <c r="B286" s="15"/>
      <c r="C286" s="15"/>
      <c r="D286" s="15"/>
      <c r="E286" s="15"/>
      <c r="F286" s="21"/>
      <c r="G286" s="16"/>
      <c r="H286" s="15"/>
      <c r="I286" s="15"/>
      <c r="J286" s="15"/>
      <c r="K286" s="22" t="str">
        <f aca="false">IF(OR($B286="",$C286=""),"",IF($C286="Labour",N($F286)*IFERROR(INDEX(Rates!$B$5:$B$19,MATCH($E286,Rates!$A$5:$A$19,0)),0),N($F286)*N($G286)))</f>
        <v/>
      </c>
      <c r="L286" s="23" t="str">
        <f aca="false">IF(OR($B286="",$C286=""),"",IF(ISNA(MATCH($B286,Jobs!$A$5:$A$204,0)),"Job not found",IF(AND($C286="Labour",ISNA(MATCH($E286,Rates!$A$5:$A$19,0))),"Pick a work centre","OK")))</f>
        <v/>
      </c>
    </row>
    <row r="287" customFormat="false" ht="15" hidden="false" customHeight="false" outlineLevel="0" collapsed="false">
      <c r="A287" s="19"/>
      <c r="B287" s="15"/>
      <c r="C287" s="15"/>
      <c r="D287" s="15"/>
      <c r="E287" s="15"/>
      <c r="F287" s="21"/>
      <c r="G287" s="16"/>
      <c r="H287" s="15"/>
      <c r="I287" s="15"/>
      <c r="J287" s="15"/>
      <c r="K287" s="22" t="str">
        <f aca="false">IF(OR($B287="",$C287=""),"",IF($C287="Labour",N($F287)*IFERROR(INDEX(Rates!$B$5:$B$19,MATCH($E287,Rates!$A$5:$A$19,0)),0),N($F287)*N($G287)))</f>
        <v/>
      </c>
      <c r="L287" s="23" t="str">
        <f aca="false">IF(OR($B287="",$C287=""),"",IF(ISNA(MATCH($B287,Jobs!$A$5:$A$204,0)),"Job not found",IF(AND($C287="Labour",ISNA(MATCH($E287,Rates!$A$5:$A$19,0))),"Pick a work centre","OK")))</f>
        <v/>
      </c>
    </row>
    <row r="288" customFormat="false" ht="15" hidden="false" customHeight="false" outlineLevel="0" collapsed="false">
      <c r="A288" s="19"/>
      <c r="B288" s="15"/>
      <c r="C288" s="15"/>
      <c r="D288" s="15"/>
      <c r="E288" s="15"/>
      <c r="F288" s="21"/>
      <c r="G288" s="16"/>
      <c r="H288" s="15"/>
      <c r="I288" s="15"/>
      <c r="J288" s="15"/>
      <c r="K288" s="22" t="str">
        <f aca="false">IF(OR($B288="",$C288=""),"",IF($C288="Labour",N($F288)*IFERROR(INDEX(Rates!$B$5:$B$19,MATCH($E288,Rates!$A$5:$A$19,0)),0),N($F288)*N($G288)))</f>
        <v/>
      </c>
      <c r="L288" s="23" t="str">
        <f aca="false">IF(OR($B288="",$C288=""),"",IF(ISNA(MATCH($B288,Jobs!$A$5:$A$204,0)),"Job not found",IF(AND($C288="Labour",ISNA(MATCH($E288,Rates!$A$5:$A$19,0))),"Pick a work centre","OK")))</f>
        <v/>
      </c>
    </row>
    <row r="289" customFormat="false" ht="15" hidden="false" customHeight="false" outlineLevel="0" collapsed="false">
      <c r="A289" s="19"/>
      <c r="B289" s="15"/>
      <c r="C289" s="15"/>
      <c r="D289" s="15"/>
      <c r="E289" s="15"/>
      <c r="F289" s="21"/>
      <c r="G289" s="16"/>
      <c r="H289" s="15"/>
      <c r="I289" s="15"/>
      <c r="J289" s="15"/>
      <c r="K289" s="22" t="str">
        <f aca="false">IF(OR($B289="",$C289=""),"",IF($C289="Labour",N($F289)*IFERROR(INDEX(Rates!$B$5:$B$19,MATCH($E289,Rates!$A$5:$A$19,0)),0),N($F289)*N($G289)))</f>
        <v/>
      </c>
      <c r="L289" s="23" t="str">
        <f aca="false">IF(OR($B289="",$C289=""),"",IF(ISNA(MATCH($B289,Jobs!$A$5:$A$204,0)),"Job not found",IF(AND($C289="Labour",ISNA(MATCH($E289,Rates!$A$5:$A$19,0))),"Pick a work centre","OK")))</f>
        <v/>
      </c>
    </row>
    <row r="290" customFormat="false" ht="15" hidden="false" customHeight="false" outlineLevel="0" collapsed="false">
      <c r="A290" s="19"/>
      <c r="B290" s="15"/>
      <c r="C290" s="15"/>
      <c r="D290" s="15"/>
      <c r="E290" s="15"/>
      <c r="F290" s="21"/>
      <c r="G290" s="16"/>
      <c r="H290" s="15"/>
      <c r="I290" s="15"/>
      <c r="J290" s="15"/>
      <c r="K290" s="22" t="str">
        <f aca="false">IF(OR($B290="",$C290=""),"",IF($C290="Labour",N($F290)*IFERROR(INDEX(Rates!$B$5:$B$19,MATCH($E290,Rates!$A$5:$A$19,0)),0),N($F290)*N($G290)))</f>
        <v/>
      </c>
      <c r="L290" s="23" t="str">
        <f aca="false">IF(OR($B290="",$C290=""),"",IF(ISNA(MATCH($B290,Jobs!$A$5:$A$204,0)),"Job not found",IF(AND($C290="Labour",ISNA(MATCH($E290,Rates!$A$5:$A$19,0))),"Pick a work centre","OK")))</f>
        <v/>
      </c>
    </row>
    <row r="291" customFormat="false" ht="15" hidden="false" customHeight="false" outlineLevel="0" collapsed="false">
      <c r="A291" s="19"/>
      <c r="B291" s="15"/>
      <c r="C291" s="15"/>
      <c r="D291" s="15"/>
      <c r="E291" s="15"/>
      <c r="F291" s="21"/>
      <c r="G291" s="16"/>
      <c r="H291" s="15"/>
      <c r="I291" s="15"/>
      <c r="J291" s="15"/>
      <c r="K291" s="22" t="str">
        <f aca="false">IF(OR($B291="",$C291=""),"",IF($C291="Labour",N($F291)*IFERROR(INDEX(Rates!$B$5:$B$19,MATCH($E291,Rates!$A$5:$A$19,0)),0),N($F291)*N($G291)))</f>
        <v/>
      </c>
      <c r="L291" s="23" t="str">
        <f aca="false">IF(OR($B291="",$C291=""),"",IF(ISNA(MATCH($B291,Jobs!$A$5:$A$204,0)),"Job not found",IF(AND($C291="Labour",ISNA(MATCH($E291,Rates!$A$5:$A$19,0))),"Pick a work centre","OK")))</f>
        <v/>
      </c>
    </row>
    <row r="292" customFormat="false" ht="15" hidden="false" customHeight="false" outlineLevel="0" collapsed="false">
      <c r="A292" s="19"/>
      <c r="B292" s="15"/>
      <c r="C292" s="15"/>
      <c r="D292" s="15"/>
      <c r="E292" s="15"/>
      <c r="F292" s="21"/>
      <c r="G292" s="16"/>
      <c r="H292" s="15"/>
      <c r="I292" s="15"/>
      <c r="J292" s="15"/>
      <c r="K292" s="22" t="str">
        <f aca="false">IF(OR($B292="",$C292=""),"",IF($C292="Labour",N($F292)*IFERROR(INDEX(Rates!$B$5:$B$19,MATCH($E292,Rates!$A$5:$A$19,0)),0),N($F292)*N($G292)))</f>
        <v/>
      </c>
      <c r="L292" s="23" t="str">
        <f aca="false">IF(OR($B292="",$C292=""),"",IF(ISNA(MATCH($B292,Jobs!$A$5:$A$204,0)),"Job not found",IF(AND($C292="Labour",ISNA(MATCH($E292,Rates!$A$5:$A$19,0))),"Pick a work centre","OK")))</f>
        <v/>
      </c>
    </row>
    <row r="293" customFormat="false" ht="15" hidden="false" customHeight="false" outlineLevel="0" collapsed="false">
      <c r="A293" s="19"/>
      <c r="B293" s="15"/>
      <c r="C293" s="15"/>
      <c r="D293" s="15"/>
      <c r="E293" s="15"/>
      <c r="F293" s="21"/>
      <c r="G293" s="16"/>
      <c r="H293" s="15"/>
      <c r="I293" s="15"/>
      <c r="J293" s="15"/>
      <c r="K293" s="22" t="str">
        <f aca="false">IF(OR($B293="",$C293=""),"",IF($C293="Labour",N($F293)*IFERROR(INDEX(Rates!$B$5:$B$19,MATCH($E293,Rates!$A$5:$A$19,0)),0),N($F293)*N($G293)))</f>
        <v/>
      </c>
      <c r="L293" s="23" t="str">
        <f aca="false">IF(OR($B293="",$C293=""),"",IF(ISNA(MATCH($B293,Jobs!$A$5:$A$204,0)),"Job not found",IF(AND($C293="Labour",ISNA(MATCH($E293,Rates!$A$5:$A$19,0))),"Pick a work centre","OK")))</f>
        <v/>
      </c>
    </row>
    <row r="294" customFormat="false" ht="15" hidden="false" customHeight="false" outlineLevel="0" collapsed="false">
      <c r="A294" s="19"/>
      <c r="B294" s="15"/>
      <c r="C294" s="15"/>
      <c r="D294" s="15"/>
      <c r="E294" s="15"/>
      <c r="F294" s="21"/>
      <c r="G294" s="16"/>
      <c r="H294" s="15"/>
      <c r="I294" s="15"/>
      <c r="J294" s="15"/>
      <c r="K294" s="22" t="str">
        <f aca="false">IF(OR($B294="",$C294=""),"",IF($C294="Labour",N($F294)*IFERROR(INDEX(Rates!$B$5:$B$19,MATCH($E294,Rates!$A$5:$A$19,0)),0),N($F294)*N($G294)))</f>
        <v/>
      </c>
      <c r="L294" s="23" t="str">
        <f aca="false">IF(OR($B294="",$C294=""),"",IF(ISNA(MATCH($B294,Jobs!$A$5:$A$204,0)),"Job not found",IF(AND($C294="Labour",ISNA(MATCH($E294,Rates!$A$5:$A$19,0))),"Pick a work centre","OK")))</f>
        <v/>
      </c>
    </row>
    <row r="295" customFormat="false" ht="15" hidden="false" customHeight="false" outlineLevel="0" collapsed="false">
      <c r="A295" s="19"/>
      <c r="B295" s="15"/>
      <c r="C295" s="15"/>
      <c r="D295" s="15"/>
      <c r="E295" s="15"/>
      <c r="F295" s="21"/>
      <c r="G295" s="16"/>
      <c r="H295" s="15"/>
      <c r="I295" s="15"/>
      <c r="J295" s="15"/>
      <c r="K295" s="22" t="str">
        <f aca="false">IF(OR($B295="",$C295=""),"",IF($C295="Labour",N($F295)*IFERROR(INDEX(Rates!$B$5:$B$19,MATCH($E295,Rates!$A$5:$A$19,0)),0),N($F295)*N($G295)))</f>
        <v/>
      </c>
      <c r="L295" s="23" t="str">
        <f aca="false">IF(OR($B295="",$C295=""),"",IF(ISNA(MATCH($B295,Jobs!$A$5:$A$204,0)),"Job not found",IF(AND($C295="Labour",ISNA(MATCH($E295,Rates!$A$5:$A$19,0))),"Pick a work centre","OK")))</f>
        <v/>
      </c>
    </row>
    <row r="296" customFormat="false" ht="15" hidden="false" customHeight="false" outlineLevel="0" collapsed="false">
      <c r="A296" s="19"/>
      <c r="B296" s="15"/>
      <c r="C296" s="15"/>
      <c r="D296" s="15"/>
      <c r="E296" s="15"/>
      <c r="F296" s="21"/>
      <c r="G296" s="16"/>
      <c r="H296" s="15"/>
      <c r="I296" s="15"/>
      <c r="J296" s="15"/>
      <c r="K296" s="22" t="str">
        <f aca="false">IF(OR($B296="",$C296=""),"",IF($C296="Labour",N($F296)*IFERROR(INDEX(Rates!$B$5:$B$19,MATCH($E296,Rates!$A$5:$A$19,0)),0),N($F296)*N($G296)))</f>
        <v/>
      </c>
      <c r="L296" s="23" t="str">
        <f aca="false">IF(OR($B296="",$C296=""),"",IF(ISNA(MATCH($B296,Jobs!$A$5:$A$204,0)),"Job not found",IF(AND($C296="Labour",ISNA(MATCH($E296,Rates!$A$5:$A$19,0))),"Pick a work centre","OK")))</f>
        <v/>
      </c>
    </row>
    <row r="297" customFormat="false" ht="15" hidden="false" customHeight="false" outlineLevel="0" collapsed="false">
      <c r="A297" s="19"/>
      <c r="B297" s="15"/>
      <c r="C297" s="15"/>
      <c r="D297" s="15"/>
      <c r="E297" s="15"/>
      <c r="F297" s="21"/>
      <c r="G297" s="16"/>
      <c r="H297" s="15"/>
      <c r="I297" s="15"/>
      <c r="J297" s="15"/>
      <c r="K297" s="22" t="str">
        <f aca="false">IF(OR($B297="",$C297=""),"",IF($C297="Labour",N($F297)*IFERROR(INDEX(Rates!$B$5:$B$19,MATCH($E297,Rates!$A$5:$A$19,0)),0),N($F297)*N($G297)))</f>
        <v/>
      </c>
      <c r="L297" s="23" t="str">
        <f aca="false">IF(OR($B297="",$C297=""),"",IF(ISNA(MATCH($B297,Jobs!$A$5:$A$204,0)),"Job not found",IF(AND($C297="Labour",ISNA(MATCH($E297,Rates!$A$5:$A$19,0))),"Pick a work centre","OK")))</f>
        <v/>
      </c>
    </row>
    <row r="298" customFormat="false" ht="15" hidden="false" customHeight="false" outlineLevel="0" collapsed="false">
      <c r="A298" s="19"/>
      <c r="B298" s="15"/>
      <c r="C298" s="15"/>
      <c r="D298" s="15"/>
      <c r="E298" s="15"/>
      <c r="F298" s="21"/>
      <c r="G298" s="16"/>
      <c r="H298" s="15"/>
      <c r="I298" s="15"/>
      <c r="J298" s="15"/>
      <c r="K298" s="22" t="str">
        <f aca="false">IF(OR($B298="",$C298=""),"",IF($C298="Labour",N($F298)*IFERROR(INDEX(Rates!$B$5:$B$19,MATCH($E298,Rates!$A$5:$A$19,0)),0),N($F298)*N($G298)))</f>
        <v/>
      </c>
      <c r="L298" s="23" t="str">
        <f aca="false">IF(OR($B298="",$C298=""),"",IF(ISNA(MATCH($B298,Jobs!$A$5:$A$204,0)),"Job not found",IF(AND($C298="Labour",ISNA(MATCH($E298,Rates!$A$5:$A$19,0))),"Pick a work centre","OK")))</f>
        <v/>
      </c>
    </row>
    <row r="299" customFormat="false" ht="15" hidden="false" customHeight="false" outlineLevel="0" collapsed="false">
      <c r="A299" s="19"/>
      <c r="B299" s="15"/>
      <c r="C299" s="15"/>
      <c r="D299" s="15"/>
      <c r="E299" s="15"/>
      <c r="F299" s="21"/>
      <c r="G299" s="16"/>
      <c r="H299" s="15"/>
      <c r="I299" s="15"/>
      <c r="J299" s="15"/>
      <c r="K299" s="22" t="str">
        <f aca="false">IF(OR($B299="",$C299=""),"",IF($C299="Labour",N($F299)*IFERROR(INDEX(Rates!$B$5:$B$19,MATCH($E299,Rates!$A$5:$A$19,0)),0),N($F299)*N($G299)))</f>
        <v/>
      </c>
      <c r="L299" s="23" t="str">
        <f aca="false">IF(OR($B299="",$C299=""),"",IF(ISNA(MATCH($B299,Jobs!$A$5:$A$204,0)),"Job not found",IF(AND($C299="Labour",ISNA(MATCH($E299,Rates!$A$5:$A$19,0))),"Pick a work centre","OK")))</f>
        <v/>
      </c>
    </row>
    <row r="300" customFormat="false" ht="15" hidden="false" customHeight="false" outlineLevel="0" collapsed="false">
      <c r="A300" s="19"/>
      <c r="B300" s="15"/>
      <c r="C300" s="15"/>
      <c r="D300" s="15"/>
      <c r="E300" s="15"/>
      <c r="F300" s="21"/>
      <c r="G300" s="16"/>
      <c r="H300" s="15"/>
      <c r="I300" s="15"/>
      <c r="J300" s="15"/>
      <c r="K300" s="22" t="str">
        <f aca="false">IF(OR($B300="",$C300=""),"",IF($C300="Labour",N($F300)*IFERROR(INDEX(Rates!$B$5:$B$19,MATCH($E300,Rates!$A$5:$A$19,0)),0),N($F300)*N($G300)))</f>
        <v/>
      </c>
      <c r="L300" s="23" t="str">
        <f aca="false">IF(OR($B300="",$C300=""),"",IF(ISNA(MATCH($B300,Jobs!$A$5:$A$204,0)),"Job not found",IF(AND($C300="Labour",ISNA(MATCH($E300,Rates!$A$5:$A$19,0))),"Pick a work centre","OK")))</f>
        <v/>
      </c>
    </row>
    <row r="301" customFormat="false" ht="15" hidden="false" customHeight="false" outlineLevel="0" collapsed="false">
      <c r="A301" s="19"/>
      <c r="B301" s="15"/>
      <c r="C301" s="15"/>
      <c r="D301" s="15"/>
      <c r="E301" s="15"/>
      <c r="F301" s="21"/>
      <c r="G301" s="16"/>
      <c r="H301" s="15"/>
      <c r="I301" s="15"/>
      <c r="J301" s="15"/>
      <c r="K301" s="22" t="str">
        <f aca="false">IF(OR($B301="",$C301=""),"",IF($C301="Labour",N($F301)*IFERROR(INDEX(Rates!$B$5:$B$19,MATCH($E301,Rates!$A$5:$A$19,0)),0),N($F301)*N($G301)))</f>
        <v/>
      </c>
      <c r="L301" s="23" t="str">
        <f aca="false">IF(OR($B301="",$C301=""),"",IF(ISNA(MATCH($B301,Jobs!$A$5:$A$204,0)),"Job not found",IF(AND($C301="Labour",ISNA(MATCH($E301,Rates!$A$5:$A$19,0))),"Pick a work centre","OK")))</f>
        <v/>
      </c>
    </row>
    <row r="302" customFormat="false" ht="15" hidden="false" customHeight="false" outlineLevel="0" collapsed="false">
      <c r="A302" s="19"/>
      <c r="B302" s="15"/>
      <c r="C302" s="15"/>
      <c r="D302" s="15"/>
      <c r="E302" s="15"/>
      <c r="F302" s="21"/>
      <c r="G302" s="16"/>
      <c r="H302" s="15"/>
      <c r="I302" s="15"/>
      <c r="J302" s="15"/>
      <c r="K302" s="22" t="str">
        <f aca="false">IF(OR($B302="",$C302=""),"",IF($C302="Labour",N($F302)*IFERROR(INDEX(Rates!$B$5:$B$19,MATCH($E302,Rates!$A$5:$A$19,0)),0),N($F302)*N($G302)))</f>
        <v/>
      </c>
      <c r="L302" s="23" t="str">
        <f aca="false">IF(OR($B302="",$C302=""),"",IF(ISNA(MATCH($B302,Jobs!$A$5:$A$204,0)),"Job not found",IF(AND($C302="Labour",ISNA(MATCH($E302,Rates!$A$5:$A$19,0))),"Pick a work centre","OK")))</f>
        <v/>
      </c>
    </row>
    <row r="303" customFormat="false" ht="15" hidden="false" customHeight="false" outlineLevel="0" collapsed="false">
      <c r="A303" s="19"/>
      <c r="B303" s="15"/>
      <c r="C303" s="15"/>
      <c r="D303" s="15"/>
      <c r="E303" s="15"/>
      <c r="F303" s="21"/>
      <c r="G303" s="16"/>
      <c r="H303" s="15"/>
      <c r="I303" s="15"/>
      <c r="J303" s="15"/>
      <c r="K303" s="22" t="str">
        <f aca="false">IF(OR($B303="",$C303=""),"",IF($C303="Labour",N($F303)*IFERROR(INDEX(Rates!$B$5:$B$19,MATCH($E303,Rates!$A$5:$A$19,0)),0),N($F303)*N($G303)))</f>
        <v/>
      </c>
      <c r="L303" s="23" t="str">
        <f aca="false">IF(OR($B303="",$C303=""),"",IF(ISNA(MATCH($B303,Jobs!$A$5:$A$204,0)),"Job not found",IF(AND($C303="Labour",ISNA(MATCH($E303,Rates!$A$5:$A$19,0))),"Pick a work centre","OK")))</f>
        <v/>
      </c>
    </row>
    <row r="304" customFormat="false" ht="15" hidden="false" customHeight="false" outlineLevel="0" collapsed="false">
      <c r="A304" s="19"/>
      <c r="B304" s="15"/>
      <c r="C304" s="15"/>
      <c r="D304" s="15"/>
      <c r="E304" s="15"/>
      <c r="F304" s="21"/>
      <c r="G304" s="16"/>
      <c r="H304" s="15"/>
      <c r="I304" s="15"/>
      <c r="J304" s="15"/>
      <c r="K304" s="22" t="str">
        <f aca="false">IF(OR($B304="",$C304=""),"",IF($C304="Labour",N($F304)*IFERROR(INDEX(Rates!$B$5:$B$19,MATCH($E304,Rates!$A$5:$A$19,0)),0),N($F304)*N($G304)))</f>
        <v/>
      </c>
      <c r="L304" s="23" t="str">
        <f aca="false">IF(OR($B304="",$C304=""),"",IF(ISNA(MATCH($B304,Jobs!$A$5:$A$204,0)),"Job not found",IF(AND($C304="Labour",ISNA(MATCH($E304,Rates!$A$5:$A$19,0))),"Pick a work centre","OK")))</f>
        <v/>
      </c>
    </row>
    <row r="305" customFormat="false" ht="15" hidden="false" customHeight="false" outlineLevel="0" collapsed="false">
      <c r="A305" s="19"/>
      <c r="B305" s="15"/>
      <c r="C305" s="15"/>
      <c r="D305" s="15"/>
      <c r="E305" s="15"/>
      <c r="F305" s="21"/>
      <c r="G305" s="16"/>
      <c r="H305" s="15"/>
      <c r="I305" s="15"/>
      <c r="J305" s="15"/>
      <c r="K305" s="22" t="str">
        <f aca="false">IF(OR($B305="",$C305=""),"",IF($C305="Labour",N($F305)*IFERROR(INDEX(Rates!$B$5:$B$19,MATCH($E305,Rates!$A$5:$A$19,0)),0),N($F305)*N($G305)))</f>
        <v/>
      </c>
      <c r="L305" s="23" t="str">
        <f aca="false">IF(OR($B305="",$C305=""),"",IF(ISNA(MATCH($B305,Jobs!$A$5:$A$204,0)),"Job not found",IF(AND($C305="Labour",ISNA(MATCH($E305,Rates!$A$5:$A$19,0))),"Pick a work centre","OK")))</f>
        <v/>
      </c>
    </row>
    <row r="306" customFormat="false" ht="15" hidden="false" customHeight="false" outlineLevel="0" collapsed="false">
      <c r="A306" s="19"/>
      <c r="B306" s="15"/>
      <c r="C306" s="15"/>
      <c r="D306" s="15"/>
      <c r="E306" s="15"/>
      <c r="F306" s="21"/>
      <c r="G306" s="16"/>
      <c r="H306" s="15"/>
      <c r="I306" s="15"/>
      <c r="J306" s="15"/>
      <c r="K306" s="22" t="str">
        <f aca="false">IF(OR($B306="",$C306=""),"",IF($C306="Labour",N($F306)*IFERROR(INDEX(Rates!$B$5:$B$19,MATCH($E306,Rates!$A$5:$A$19,0)),0),N($F306)*N($G306)))</f>
        <v/>
      </c>
      <c r="L306" s="23" t="str">
        <f aca="false">IF(OR($B306="",$C306=""),"",IF(ISNA(MATCH($B306,Jobs!$A$5:$A$204,0)),"Job not found",IF(AND($C306="Labour",ISNA(MATCH($E306,Rates!$A$5:$A$19,0))),"Pick a work centre","OK")))</f>
        <v/>
      </c>
    </row>
    <row r="307" customFormat="false" ht="15" hidden="false" customHeight="false" outlineLevel="0" collapsed="false">
      <c r="A307" s="19"/>
      <c r="B307" s="15"/>
      <c r="C307" s="15"/>
      <c r="D307" s="15"/>
      <c r="E307" s="15"/>
      <c r="F307" s="21"/>
      <c r="G307" s="16"/>
      <c r="H307" s="15"/>
      <c r="I307" s="15"/>
      <c r="J307" s="15"/>
      <c r="K307" s="22" t="str">
        <f aca="false">IF(OR($B307="",$C307=""),"",IF($C307="Labour",N($F307)*IFERROR(INDEX(Rates!$B$5:$B$19,MATCH($E307,Rates!$A$5:$A$19,0)),0),N($F307)*N($G307)))</f>
        <v/>
      </c>
      <c r="L307" s="23" t="str">
        <f aca="false">IF(OR($B307="",$C307=""),"",IF(ISNA(MATCH($B307,Jobs!$A$5:$A$204,0)),"Job not found",IF(AND($C307="Labour",ISNA(MATCH($E307,Rates!$A$5:$A$19,0))),"Pick a work centre","OK")))</f>
        <v/>
      </c>
    </row>
    <row r="308" customFormat="false" ht="15" hidden="false" customHeight="false" outlineLevel="0" collapsed="false">
      <c r="A308" s="19"/>
      <c r="B308" s="15"/>
      <c r="C308" s="15"/>
      <c r="D308" s="15"/>
      <c r="E308" s="15"/>
      <c r="F308" s="21"/>
      <c r="G308" s="16"/>
      <c r="H308" s="15"/>
      <c r="I308" s="15"/>
      <c r="J308" s="15"/>
      <c r="K308" s="22" t="str">
        <f aca="false">IF(OR($B308="",$C308=""),"",IF($C308="Labour",N($F308)*IFERROR(INDEX(Rates!$B$5:$B$19,MATCH($E308,Rates!$A$5:$A$19,0)),0),N($F308)*N($G308)))</f>
        <v/>
      </c>
      <c r="L308" s="23" t="str">
        <f aca="false">IF(OR($B308="",$C308=""),"",IF(ISNA(MATCH($B308,Jobs!$A$5:$A$204,0)),"Job not found",IF(AND($C308="Labour",ISNA(MATCH($E308,Rates!$A$5:$A$19,0))),"Pick a work centre","OK")))</f>
        <v/>
      </c>
    </row>
    <row r="309" customFormat="false" ht="15" hidden="false" customHeight="false" outlineLevel="0" collapsed="false">
      <c r="A309" s="19"/>
      <c r="B309" s="15"/>
      <c r="C309" s="15"/>
      <c r="D309" s="15"/>
      <c r="E309" s="15"/>
      <c r="F309" s="21"/>
      <c r="G309" s="16"/>
      <c r="H309" s="15"/>
      <c r="I309" s="15"/>
      <c r="J309" s="15"/>
      <c r="K309" s="22" t="str">
        <f aca="false">IF(OR($B309="",$C309=""),"",IF($C309="Labour",N($F309)*IFERROR(INDEX(Rates!$B$5:$B$19,MATCH($E309,Rates!$A$5:$A$19,0)),0),N($F309)*N($G309)))</f>
        <v/>
      </c>
      <c r="L309" s="23" t="str">
        <f aca="false">IF(OR($B309="",$C309=""),"",IF(ISNA(MATCH($B309,Jobs!$A$5:$A$204,0)),"Job not found",IF(AND($C309="Labour",ISNA(MATCH($E309,Rates!$A$5:$A$19,0))),"Pick a work centre","OK")))</f>
        <v/>
      </c>
    </row>
    <row r="310" customFormat="false" ht="15" hidden="false" customHeight="false" outlineLevel="0" collapsed="false">
      <c r="A310" s="19"/>
      <c r="B310" s="15"/>
      <c r="C310" s="15"/>
      <c r="D310" s="15"/>
      <c r="E310" s="15"/>
      <c r="F310" s="21"/>
      <c r="G310" s="16"/>
      <c r="H310" s="15"/>
      <c r="I310" s="15"/>
      <c r="J310" s="15"/>
      <c r="K310" s="22" t="str">
        <f aca="false">IF(OR($B310="",$C310=""),"",IF($C310="Labour",N($F310)*IFERROR(INDEX(Rates!$B$5:$B$19,MATCH($E310,Rates!$A$5:$A$19,0)),0),N($F310)*N($G310)))</f>
        <v/>
      </c>
      <c r="L310" s="23" t="str">
        <f aca="false">IF(OR($B310="",$C310=""),"",IF(ISNA(MATCH($B310,Jobs!$A$5:$A$204,0)),"Job not found",IF(AND($C310="Labour",ISNA(MATCH($E310,Rates!$A$5:$A$19,0))),"Pick a work centre","OK")))</f>
        <v/>
      </c>
    </row>
    <row r="311" customFormat="false" ht="15" hidden="false" customHeight="false" outlineLevel="0" collapsed="false">
      <c r="A311" s="19"/>
      <c r="B311" s="15"/>
      <c r="C311" s="15"/>
      <c r="D311" s="15"/>
      <c r="E311" s="15"/>
      <c r="F311" s="21"/>
      <c r="G311" s="16"/>
      <c r="H311" s="15"/>
      <c r="I311" s="15"/>
      <c r="J311" s="15"/>
      <c r="K311" s="22" t="str">
        <f aca="false">IF(OR($B311="",$C311=""),"",IF($C311="Labour",N($F311)*IFERROR(INDEX(Rates!$B$5:$B$19,MATCH($E311,Rates!$A$5:$A$19,0)),0),N($F311)*N($G311)))</f>
        <v/>
      </c>
      <c r="L311" s="23" t="str">
        <f aca="false">IF(OR($B311="",$C311=""),"",IF(ISNA(MATCH($B311,Jobs!$A$5:$A$204,0)),"Job not found",IF(AND($C311="Labour",ISNA(MATCH($E311,Rates!$A$5:$A$19,0))),"Pick a work centre","OK")))</f>
        <v/>
      </c>
    </row>
    <row r="312" customFormat="false" ht="15" hidden="false" customHeight="false" outlineLevel="0" collapsed="false">
      <c r="A312" s="19"/>
      <c r="B312" s="15"/>
      <c r="C312" s="15"/>
      <c r="D312" s="15"/>
      <c r="E312" s="15"/>
      <c r="F312" s="21"/>
      <c r="G312" s="16"/>
      <c r="H312" s="15"/>
      <c r="I312" s="15"/>
      <c r="J312" s="15"/>
      <c r="K312" s="22" t="str">
        <f aca="false">IF(OR($B312="",$C312=""),"",IF($C312="Labour",N($F312)*IFERROR(INDEX(Rates!$B$5:$B$19,MATCH($E312,Rates!$A$5:$A$19,0)),0),N($F312)*N($G312)))</f>
        <v/>
      </c>
      <c r="L312" s="23" t="str">
        <f aca="false">IF(OR($B312="",$C312=""),"",IF(ISNA(MATCH($B312,Jobs!$A$5:$A$204,0)),"Job not found",IF(AND($C312="Labour",ISNA(MATCH($E312,Rates!$A$5:$A$19,0))),"Pick a work centre","OK")))</f>
        <v/>
      </c>
    </row>
    <row r="313" customFormat="false" ht="15" hidden="false" customHeight="false" outlineLevel="0" collapsed="false">
      <c r="A313" s="19"/>
      <c r="B313" s="15"/>
      <c r="C313" s="15"/>
      <c r="D313" s="15"/>
      <c r="E313" s="15"/>
      <c r="F313" s="21"/>
      <c r="G313" s="16"/>
      <c r="H313" s="15"/>
      <c r="I313" s="15"/>
      <c r="J313" s="15"/>
      <c r="K313" s="22" t="str">
        <f aca="false">IF(OR($B313="",$C313=""),"",IF($C313="Labour",N($F313)*IFERROR(INDEX(Rates!$B$5:$B$19,MATCH($E313,Rates!$A$5:$A$19,0)),0),N($F313)*N($G313)))</f>
        <v/>
      </c>
      <c r="L313" s="23" t="str">
        <f aca="false">IF(OR($B313="",$C313=""),"",IF(ISNA(MATCH($B313,Jobs!$A$5:$A$204,0)),"Job not found",IF(AND($C313="Labour",ISNA(MATCH($E313,Rates!$A$5:$A$19,0))),"Pick a work centre","OK")))</f>
        <v/>
      </c>
    </row>
    <row r="314" customFormat="false" ht="15" hidden="false" customHeight="false" outlineLevel="0" collapsed="false">
      <c r="A314" s="19"/>
      <c r="B314" s="15"/>
      <c r="C314" s="15"/>
      <c r="D314" s="15"/>
      <c r="E314" s="15"/>
      <c r="F314" s="21"/>
      <c r="G314" s="16"/>
      <c r="H314" s="15"/>
      <c r="I314" s="15"/>
      <c r="J314" s="15"/>
      <c r="K314" s="22" t="str">
        <f aca="false">IF(OR($B314="",$C314=""),"",IF($C314="Labour",N($F314)*IFERROR(INDEX(Rates!$B$5:$B$19,MATCH($E314,Rates!$A$5:$A$19,0)),0),N($F314)*N($G314)))</f>
        <v/>
      </c>
      <c r="L314" s="23" t="str">
        <f aca="false">IF(OR($B314="",$C314=""),"",IF(ISNA(MATCH($B314,Jobs!$A$5:$A$204,0)),"Job not found",IF(AND($C314="Labour",ISNA(MATCH($E314,Rates!$A$5:$A$19,0))),"Pick a work centre","OK")))</f>
        <v/>
      </c>
    </row>
    <row r="315" customFormat="false" ht="15" hidden="false" customHeight="false" outlineLevel="0" collapsed="false">
      <c r="A315" s="19"/>
      <c r="B315" s="15"/>
      <c r="C315" s="15"/>
      <c r="D315" s="15"/>
      <c r="E315" s="15"/>
      <c r="F315" s="21"/>
      <c r="G315" s="16"/>
      <c r="H315" s="15"/>
      <c r="I315" s="15"/>
      <c r="J315" s="15"/>
      <c r="K315" s="22" t="str">
        <f aca="false">IF(OR($B315="",$C315=""),"",IF($C315="Labour",N($F315)*IFERROR(INDEX(Rates!$B$5:$B$19,MATCH($E315,Rates!$A$5:$A$19,0)),0),N($F315)*N($G315)))</f>
        <v/>
      </c>
      <c r="L315" s="23" t="str">
        <f aca="false">IF(OR($B315="",$C315=""),"",IF(ISNA(MATCH($B315,Jobs!$A$5:$A$204,0)),"Job not found",IF(AND($C315="Labour",ISNA(MATCH($E315,Rates!$A$5:$A$19,0))),"Pick a work centre","OK")))</f>
        <v/>
      </c>
    </row>
    <row r="316" customFormat="false" ht="15" hidden="false" customHeight="false" outlineLevel="0" collapsed="false">
      <c r="A316" s="19"/>
      <c r="B316" s="15"/>
      <c r="C316" s="15"/>
      <c r="D316" s="15"/>
      <c r="E316" s="15"/>
      <c r="F316" s="21"/>
      <c r="G316" s="16"/>
      <c r="H316" s="15"/>
      <c r="I316" s="15"/>
      <c r="J316" s="15"/>
      <c r="K316" s="22" t="str">
        <f aca="false">IF(OR($B316="",$C316=""),"",IF($C316="Labour",N($F316)*IFERROR(INDEX(Rates!$B$5:$B$19,MATCH($E316,Rates!$A$5:$A$19,0)),0),N($F316)*N($G316)))</f>
        <v/>
      </c>
      <c r="L316" s="23" t="str">
        <f aca="false">IF(OR($B316="",$C316=""),"",IF(ISNA(MATCH($B316,Jobs!$A$5:$A$204,0)),"Job not found",IF(AND($C316="Labour",ISNA(MATCH($E316,Rates!$A$5:$A$19,0))),"Pick a work centre","OK")))</f>
        <v/>
      </c>
    </row>
    <row r="317" customFormat="false" ht="15" hidden="false" customHeight="false" outlineLevel="0" collapsed="false">
      <c r="A317" s="19"/>
      <c r="B317" s="15"/>
      <c r="C317" s="15"/>
      <c r="D317" s="15"/>
      <c r="E317" s="15"/>
      <c r="F317" s="21"/>
      <c r="G317" s="16"/>
      <c r="H317" s="15"/>
      <c r="I317" s="15"/>
      <c r="J317" s="15"/>
      <c r="K317" s="22" t="str">
        <f aca="false">IF(OR($B317="",$C317=""),"",IF($C317="Labour",N($F317)*IFERROR(INDEX(Rates!$B$5:$B$19,MATCH($E317,Rates!$A$5:$A$19,0)),0),N($F317)*N($G317)))</f>
        <v/>
      </c>
      <c r="L317" s="23" t="str">
        <f aca="false">IF(OR($B317="",$C317=""),"",IF(ISNA(MATCH($B317,Jobs!$A$5:$A$204,0)),"Job not found",IF(AND($C317="Labour",ISNA(MATCH($E317,Rates!$A$5:$A$19,0))),"Pick a work centre","OK")))</f>
        <v/>
      </c>
    </row>
    <row r="318" customFormat="false" ht="15" hidden="false" customHeight="false" outlineLevel="0" collapsed="false">
      <c r="A318" s="19"/>
      <c r="B318" s="15"/>
      <c r="C318" s="15"/>
      <c r="D318" s="15"/>
      <c r="E318" s="15"/>
      <c r="F318" s="21"/>
      <c r="G318" s="16"/>
      <c r="H318" s="15"/>
      <c r="I318" s="15"/>
      <c r="J318" s="15"/>
      <c r="K318" s="22" t="str">
        <f aca="false">IF(OR($B318="",$C318=""),"",IF($C318="Labour",N($F318)*IFERROR(INDEX(Rates!$B$5:$B$19,MATCH($E318,Rates!$A$5:$A$19,0)),0),N($F318)*N($G318)))</f>
        <v/>
      </c>
      <c r="L318" s="23" t="str">
        <f aca="false">IF(OR($B318="",$C318=""),"",IF(ISNA(MATCH($B318,Jobs!$A$5:$A$204,0)),"Job not found",IF(AND($C318="Labour",ISNA(MATCH($E318,Rates!$A$5:$A$19,0))),"Pick a work centre","OK")))</f>
        <v/>
      </c>
    </row>
    <row r="319" customFormat="false" ht="15" hidden="false" customHeight="false" outlineLevel="0" collapsed="false">
      <c r="A319" s="19"/>
      <c r="B319" s="15"/>
      <c r="C319" s="15"/>
      <c r="D319" s="15"/>
      <c r="E319" s="15"/>
      <c r="F319" s="21"/>
      <c r="G319" s="16"/>
      <c r="H319" s="15"/>
      <c r="I319" s="15"/>
      <c r="J319" s="15"/>
      <c r="K319" s="22" t="str">
        <f aca="false">IF(OR($B319="",$C319=""),"",IF($C319="Labour",N($F319)*IFERROR(INDEX(Rates!$B$5:$B$19,MATCH($E319,Rates!$A$5:$A$19,0)),0),N($F319)*N($G319)))</f>
        <v/>
      </c>
      <c r="L319" s="23" t="str">
        <f aca="false">IF(OR($B319="",$C319=""),"",IF(ISNA(MATCH($B319,Jobs!$A$5:$A$204,0)),"Job not found",IF(AND($C319="Labour",ISNA(MATCH($E319,Rates!$A$5:$A$19,0))),"Pick a work centre","OK")))</f>
        <v/>
      </c>
    </row>
    <row r="320" customFormat="false" ht="15" hidden="false" customHeight="false" outlineLevel="0" collapsed="false">
      <c r="A320" s="19"/>
      <c r="B320" s="15"/>
      <c r="C320" s="15"/>
      <c r="D320" s="15"/>
      <c r="E320" s="15"/>
      <c r="F320" s="21"/>
      <c r="G320" s="16"/>
      <c r="H320" s="15"/>
      <c r="I320" s="15"/>
      <c r="J320" s="15"/>
      <c r="K320" s="22" t="str">
        <f aca="false">IF(OR($B320="",$C320=""),"",IF($C320="Labour",N($F320)*IFERROR(INDEX(Rates!$B$5:$B$19,MATCH($E320,Rates!$A$5:$A$19,0)),0),N($F320)*N($G320)))</f>
        <v/>
      </c>
      <c r="L320" s="23" t="str">
        <f aca="false">IF(OR($B320="",$C320=""),"",IF(ISNA(MATCH($B320,Jobs!$A$5:$A$204,0)),"Job not found",IF(AND($C320="Labour",ISNA(MATCH($E320,Rates!$A$5:$A$19,0))),"Pick a work centre","OK")))</f>
        <v/>
      </c>
    </row>
    <row r="321" customFormat="false" ht="15" hidden="false" customHeight="false" outlineLevel="0" collapsed="false">
      <c r="A321" s="19"/>
      <c r="B321" s="15"/>
      <c r="C321" s="15"/>
      <c r="D321" s="15"/>
      <c r="E321" s="15"/>
      <c r="F321" s="21"/>
      <c r="G321" s="16"/>
      <c r="H321" s="15"/>
      <c r="I321" s="15"/>
      <c r="J321" s="15"/>
      <c r="K321" s="22" t="str">
        <f aca="false">IF(OR($B321="",$C321=""),"",IF($C321="Labour",N($F321)*IFERROR(INDEX(Rates!$B$5:$B$19,MATCH($E321,Rates!$A$5:$A$19,0)),0),N($F321)*N($G321)))</f>
        <v/>
      </c>
      <c r="L321" s="23" t="str">
        <f aca="false">IF(OR($B321="",$C321=""),"",IF(ISNA(MATCH($B321,Jobs!$A$5:$A$204,0)),"Job not found",IF(AND($C321="Labour",ISNA(MATCH($E321,Rates!$A$5:$A$19,0))),"Pick a work centre","OK")))</f>
        <v/>
      </c>
    </row>
    <row r="322" customFormat="false" ht="15" hidden="false" customHeight="false" outlineLevel="0" collapsed="false">
      <c r="A322" s="19"/>
      <c r="B322" s="15"/>
      <c r="C322" s="15"/>
      <c r="D322" s="15"/>
      <c r="E322" s="15"/>
      <c r="F322" s="21"/>
      <c r="G322" s="16"/>
      <c r="H322" s="15"/>
      <c r="I322" s="15"/>
      <c r="J322" s="15"/>
      <c r="K322" s="22" t="str">
        <f aca="false">IF(OR($B322="",$C322=""),"",IF($C322="Labour",N($F322)*IFERROR(INDEX(Rates!$B$5:$B$19,MATCH($E322,Rates!$A$5:$A$19,0)),0),N($F322)*N($G322)))</f>
        <v/>
      </c>
      <c r="L322" s="23" t="str">
        <f aca="false">IF(OR($B322="",$C322=""),"",IF(ISNA(MATCH($B322,Jobs!$A$5:$A$204,0)),"Job not found",IF(AND($C322="Labour",ISNA(MATCH($E322,Rates!$A$5:$A$19,0))),"Pick a work centre","OK")))</f>
        <v/>
      </c>
    </row>
    <row r="323" customFormat="false" ht="15" hidden="false" customHeight="false" outlineLevel="0" collapsed="false">
      <c r="A323" s="19"/>
      <c r="B323" s="15"/>
      <c r="C323" s="15"/>
      <c r="D323" s="15"/>
      <c r="E323" s="15"/>
      <c r="F323" s="21"/>
      <c r="G323" s="16"/>
      <c r="H323" s="15"/>
      <c r="I323" s="15"/>
      <c r="J323" s="15"/>
      <c r="K323" s="22" t="str">
        <f aca="false">IF(OR($B323="",$C323=""),"",IF($C323="Labour",N($F323)*IFERROR(INDEX(Rates!$B$5:$B$19,MATCH($E323,Rates!$A$5:$A$19,0)),0),N($F323)*N($G323)))</f>
        <v/>
      </c>
      <c r="L323" s="23" t="str">
        <f aca="false">IF(OR($B323="",$C323=""),"",IF(ISNA(MATCH($B323,Jobs!$A$5:$A$204,0)),"Job not found",IF(AND($C323="Labour",ISNA(MATCH($E323,Rates!$A$5:$A$19,0))),"Pick a work centre","OK")))</f>
        <v/>
      </c>
    </row>
    <row r="324" customFormat="false" ht="15" hidden="false" customHeight="false" outlineLevel="0" collapsed="false">
      <c r="A324" s="19"/>
      <c r="B324" s="15"/>
      <c r="C324" s="15"/>
      <c r="D324" s="15"/>
      <c r="E324" s="15"/>
      <c r="F324" s="21"/>
      <c r="G324" s="16"/>
      <c r="H324" s="15"/>
      <c r="I324" s="15"/>
      <c r="J324" s="15"/>
      <c r="K324" s="22" t="str">
        <f aca="false">IF(OR($B324="",$C324=""),"",IF($C324="Labour",N($F324)*IFERROR(INDEX(Rates!$B$5:$B$19,MATCH($E324,Rates!$A$5:$A$19,0)),0),N($F324)*N($G324)))</f>
        <v/>
      </c>
      <c r="L324" s="23" t="str">
        <f aca="false">IF(OR($B324="",$C324=""),"",IF(ISNA(MATCH($B324,Jobs!$A$5:$A$204,0)),"Job not found",IF(AND($C324="Labour",ISNA(MATCH($E324,Rates!$A$5:$A$19,0))),"Pick a work centre","OK")))</f>
        <v/>
      </c>
    </row>
    <row r="325" customFormat="false" ht="15" hidden="false" customHeight="false" outlineLevel="0" collapsed="false">
      <c r="A325" s="19"/>
      <c r="B325" s="15"/>
      <c r="C325" s="15"/>
      <c r="D325" s="15"/>
      <c r="E325" s="15"/>
      <c r="F325" s="21"/>
      <c r="G325" s="16"/>
      <c r="H325" s="15"/>
      <c r="I325" s="15"/>
      <c r="J325" s="15"/>
      <c r="K325" s="22" t="str">
        <f aca="false">IF(OR($B325="",$C325=""),"",IF($C325="Labour",N($F325)*IFERROR(INDEX(Rates!$B$5:$B$19,MATCH($E325,Rates!$A$5:$A$19,0)),0),N($F325)*N($G325)))</f>
        <v/>
      </c>
      <c r="L325" s="23" t="str">
        <f aca="false">IF(OR($B325="",$C325=""),"",IF(ISNA(MATCH($B325,Jobs!$A$5:$A$204,0)),"Job not found",IF(AND($C325="Labour",ISNA(MATCH($E325,Rates!$A$5:$A$19,0))),"Pick a work centre","OK")))</f>
        <v/>
      </c>
    </row>
    <row r="326" customFormat="false" ht="15" hidden="false" customHeight="false" outlineLevel="0" collapsed="false">
      <c r="A326" s="19"/>
      <c r="B326" s="15"/>
      <c r="C326" s="15"/>
      <c r="D326" s="15"/>
      <c r="E326" s="15"/>
      <c r="F326" s="21"/>
      <c r="G326" s="16"/>
      <c r="H326" s="15"/>
      <c r="I326" s="15"/>
      <c r="J326" s="15"/>
      <c r="K326" s="22" t="str">
        <f aca="false">IF(OR($B326="",$C326=""),"",IF($C326="Labour",N($F326)*IFERROR(INDEX(Rates!$B$5:$B$19,MATCH($E326,Rates!$A$5:$A$19,0)),0),N($F326)*N($G326)))</f>
        <v/>
      </c>
      <c r="L326" s="23" t="str">
        <f aca="false">IF(OR($B326="",$C326=""),"",IF(ISNA(MATCH($B326,Jobs!$A$5:$A$204,0)),"Job not found",IF(AND($C326="Labour",ISNA(MATCH($E326,Rates!$A$5:$A$19,0))),"Pick a work centre","OK")))</f>
        <v/>
      </c>
    </row>
    <row r="327" customFormat="false" ht="15" hidden="false" customHeight="false" outlineLevel="0" collapsed="false">
      <c r="A327" s="19"/>
      <c r="B327" s="15"/>
      <c r="C327" s="15"/>
      <c r="D327" s="15"/>
      <c r="E327" s="15"/>
      <c r="F327" s="21"/>
      <c r="G327" s="16"/>
      <c r="H327" s="15"/>
      <c r="I327" s="15"/>
      <c r="J327" s="15"/>
      <c r="K327" s="22" t="str">
        <f aca="false">IF(OR($B327="",$C327=""),"",IF($C327="Labour",N($F327)*IFERROR(INDEX(Rates!$B$5:$B$19,MATCH($E327,Rates!$A$5:$A$19,0)),0),N($F327)*N($G327)))</f>
        <v/>
      </c>
      <c r="L327" s="23" t="str">
        <f aca="false">IF(OR($B327="",$C327=""),"",IF(ISNA(MATCH($B327,Jobs!$A$5:$A$204,0)),"Job not found",IF(AND($C327="Labour",ISNA(MATCH($E327,Rates!$A$5:$A$19,0))),"Pick a work centre","OK")))</f>
        <v/>
      </c>
    </row>
    <row r="328" customFormat="false" ht="15" hidden="false" customHeight="false" outlineLevel="0" collapsed="false">
      <c r="A328" s="19"/>
      <c r="B328" s="15"/>
      <c r="C328" s="15"/>
      <c r="D328" s="15"/>
      <c r="E328" s="15"/>
      <c r="F328" s="21"/>
      <c r="G328" s="16"/>
      <c r="H328" s="15"/>
      <c r="I328" s="15"/>
      <c r="J328" s="15"/>
      <c r="K328" s="22" t="str">
        <f aca="false">IF(OR($B328="",$C328=""),"",IF($C328="Labour",N($F328)*IFERROR(INDEX(Rates!$B$5:$B$19,MATCH($E328,Rates!$A$5:$A$19,0)),0),N($F328)*N($G328)))</f>
        <v/>
      </c>
      <c r="L328" s="23" t="str">
        <f aca="false">IF(OR($B328="",$C328=""),"",IF(ISNA(MATCH($B328,Jobs!$A$5:$A$204,0)),"Job not found",IF(AND($C328="Labour",ISNA(MATCH($E328,Rates!$A$5:$A$19,0))),"Pick a work centre","OK")))</f>
        <v/>
      </c>
    </row>
    <row r="329" customFormat="false" ht="15" hidden="false" customHeight="false" outlineLevel="0" collapsed="false">
      <c r="A329" s="19"/>
      <c r="B329" s="15"/>
      <c r="C329" s="15"/>
      <c r="D329" s="15"/>
      <c r="E329" s="15"/>
      <c r="F329" s="21"/>
      <c r="G329" s="16"/>
      <c r="H329" s="15"/>
      <c r="I329" s="15"/>
      <c r="J329" s="15"/>
      <c r="K329" s="22" t="str">
        <f aca="false">IF(OR($B329="",$C329=""),"",IF($C329="Labour",N($F329)*IFERROR(INDEX(Rates!$B$5:$B$19,MATCH($E329,Rates!$A$5:$A$19,0)),0),N($F329)*N($G329)))</f>
        <v/>
      </c>
      <c r="L329" s="23" t="str">
        <f aca="false">IF(OR($B329="",$C329=""),"",IF(ISNA(MATCH($B329,Jobs!$A$5:$A$204,0)),"Job not found",IF(AND($C329="Labour",ISNA(MATCH($E329,Rates!$A$5:$A$19,0))),"Pick a work centre","OK")))</f>
        <v/>
      </c>
    </row>
    <row r="330" customFormat="false" ht="15" hidden="false" customHeight="false" outlineLevel="0" collapsed="false">
      <c r="A330" s="19"/>
      <c r="B330" s="15"/>
      <c r="C330" s="15"/>
      <c r="D330" s="15"/>
      <c r="E330" s="15"/>
      <c r="F330" s="21"/>
      <c r="G330" s="16"/>
      <c r="H330" s="15"/>
      <c r="I330" s="15"/>
      <c r="J330" s="15"/>
      <c r="K330" s="22" t="str">
        <f aca="false">IF(OR($B330="",$C330=""),"",IF($C330="Labour",N($F330)*IFERROR(INDEX(Rates!$B$5:$B$19,MATCH($E330,Rates!$A$5:$A$19,0)),0),N($F330)*N($G330)))</f>
        <v/>
      </c>
      <c r="L330" s="23" t="str">
        <f aca="false">IF(OR($B330="",$C330=""),"",IF(ISNA(MATCH($B330,Jobs!$A$5:$A$204,0)),"Job not found",IF(AND($C330="Labour",ISNA(MATCH($E330,Rates!$A$5:$A$19,0))),"Pick a work centre","OK")))</f>
        <v/>
      </c>
    </row>
    <row r="331" customFormat="false" ht="15" hidden="false" customHeight="false" outlineLevel="0" collapsed="false">
      <c r="A331" s="19"/>
      <c r="B331" s="15"/>
      <c r="C331" s="15"/>
      <c r="D331" s="15"/>
      <c r="E331" s="15"/>
      <c r="F331" s="21"/>
      <c r="G331" s="16"/>
      <c r="H331" s="15"/>
      <c r="I331" s="15"/>
      <c r="J331" s="15"/>
      <c r="K331" s="22" t="str">
        <f aca="false">IF(OR($B331="",$C331=""),"",IF($C331="Labour",N($F331)*IFERROR(INDEX(Rates!$B$5:$B$19,MATCH($E331,Rates!$A$5:$A$19,0)),0),N($F331)*N($G331)))</f>
        <v/>
      </c>
      <c r="L331" s="23" t="str">
        <f aca="false">IF(OR($B331="",$C331=""),"",IF(ISNA(MATCH($B331,Jobs!$A$5:$A$204,0)),"Job not found",IF(AND($C331="Labour",ISNA(MATCH($E331,Rates!$A$5:$A$19,0))),"Pick a work centre","OK")))</f>
        <v/>
      </c>
    </row>
    <row r="332" customFormat="false" ht="15" hidden="false" customHeight="false" outlineLevel="0" collapsed="false">
      <c r="A332" s="19"/>
      <c r="B332" s="15"/>
      <c r="C332" s="15"/>
      <c r="D332" s="15"/>
      <c r="E332" s="15"/>
      <c r="F332" s="21"/>
      <c r="G332" s="16"/>
      <c r="H332" s="15"/>
      <c r="I332" s="15"/>
      <c r="J332" s="15"/>
      <c r="K332" s="22" t="str">
        <f aca="false">IF(OR($B332="",$C332=""),"",IF($C332="Labour",N($F332)*IFERROR(INDEX(Rates!$B$5:$B$19,MATCH($E332,Rates!$A$5:$A$19,0)),0),N($F332)*N($G332)))</f>
        <v/>
      </c>
      <c r="L332" s="23" t="str">
        <f aca="false">IF(OR($B332="",$C332=""),"",IF(ISNA(MATCH($B332,Jobs!$A$5:$A$204,0)),"Job not found",IF(AND($C332="Labour",ISNA(MATCH($E332,Rates!$A$5:$A$19,0))),"Pick a work centre","OK")))</f>
        <v/>
      </c>
    </row>
    <row r="333" customFormat="false" ht="15" hidden="false" customHeight="false" outlineLevel="0" collapsed="false">
      <c r="A333" s="19"/>
      <c r="B333" s="15"/>
      <c r="C333" s="15"/>
      <c r="D333" s="15"/>
      <c r="E333" s="15"/>
      <c r="F333" s="21"/>
      <c r="G333" s="16"/>
      <c r="H333" s="15"/>
      <c r="I333" s="15"/>
      <c r="J333" s="15"/>
      <c r="K333" s="22" t="str">
        <f aca="false">IF(OR($B333="",$C333=""),"",IF($C333="Labour",N($F333)*IFERROR(INDEX(Rates!$B$5:$B$19,MATCH($E333,Rates!$A$5:$A$19,0)),0),N($F333)*N($G333)))</f>
        <v/>
      </c>
      <c r="L333" s="23" t="str">
        <f aca="false">IF(OR($B333="",$C333=""),"",IF(ISNA(MATCH($B333,Jobs!$A$5:$A$204,0)),"Job not found",IF(AND($C333="Labour",ISNA(MATCH($E333,Rates!$A$5:$A$19,0))),"Pick a work centre","OK")))</f>
        <v/>
      </c>
    </row>
    <row r="334" customFormat="false" ht="15" hidden="false" customHeight="false" outlineLevel="0" collapsed="false">
      <c r="A334" s="19"/>
      <c r="B334" s="15"/>
      <c r="C334" s="15"/>
      <c r="D334" s="15"/>
      <c r="E334" s="15"/>
      <c r="F334" s="21"/>
      <c r="G334" s="16"/>
      <c r="H334" s="15"/>
      <c r="I334" s="15"/>
      <c r="J334" s="15"/>
      <c r="K334" s="22" t="str">
        <f aca="false">IF(OR($B334="",$C334=""),"",IF($C334="Labour",N($F334)*IFERROR(INDEX(Rates!$B$5:$B$19,MATCH($E334,Rates!$A$5:$A$19,0)),0),N($F334)*N($G334)))</f>
        <v/>
      </c>
      <c r="L334" s="23" t="str">
        <f aca="false">IF(OR($B334="",$C334=""),"",IF(ISNA(MATCH($B334,Jobs!$A$5:$A$204,0)),"Job not found",IF(AND($C334="Labour",ISNA(MATCH($E334,Rates!$A$5:$A$19,0))),"Pick a work centre","OK")))</f>
        <v/>
      </c>
    </row>
    <row r="335" customFormat="false" ht="15" hidden="false" customHeight="false" outlineLevel="0" collapsed="false">
      <c r="A335" s="19"/>
      <c r="B335" s="15"/>
      <c r="C335" s="15"/>
      <c r="D335" s="15"/>
      <c r="E335" s="15"/>
      <c r="F335" s="21"/>
      <c r="G335" s="16"/>
      <c r="H335" s="15"/>
      <c r="I335" s="15"/>
      <c r="J335" s="15"/>
      <c r="K335" s="22" t="str">
        <f aca="false">IF(OR($B335="",$C335=""),"",IF($C335="Labour",N($F335)*IFERROR(INDEX(Rates!$B$5:$B$19,MATCH($E335,Rates!$A$5:$A$19,0)),0),N($F335)*N($G335)))</f>
        <v/>
      </c>
      <c r="L335" s="23" t="str">
        <f aca="false">IF(OR($B335="",$C335=""),"",IF(ISNA(MATCH($B335,Jobs!$A$5:$A$204,0)),"Job not found",IF(AND($C335="Labour",ISNA(MATCH($E335,Rates!$A$5:$A$19,0))),"Pick a work centre","OK")))</f>
        <v/>
      </c>
    </row>
    <row r="336" customFormat="false" ht="15" hidden="false" customHeight="false" outlineLevel="0" collapsed="false">
      <c r="A336" s="19"/>
      <c r="B336" s="15"/>
      <c r="C336" s="15"/>
      <c r="D336" s="15"/>
      <c r="E336" s="15"/>
      <c r="F336" s="21"/>
      <c r="G336" s="16"/>
      <c r="H336" s="15"/>
      <c r="I336" s="15"/>
      <c r="J336" s="15"/>
      <c r="K336" s="22" t="str">
        <f aca="false">IF(OR($B336="",$C336=""),"",IF($C336="Labour",N($F336)*IFERROR(INDEX(Rates!$B$5:$B$19,MATCH($E336,Rates!$A$5:$A$19,0)),0),N($F336)*N($G336)))</f>
        <v/>
      </c>
      <c r="L336" s="23" t="str">
        <f aca="false">IF(OR($B336="",$C336=""),"",IF(ISNA(MATCH($B336,Jobs!$A$5:$A$204,0)),"Job not found",IF(AND($C336="Labour",ISNA(MATCH($E336,Rates!$A$5:$A$19,0))),"Pick a work centre","OK")))</f>
        <v/>
      </c>
    </row>
    <row r="337" customFormat="false" ht="15" hidden="false" customHeight="false" outlineLevel="0" collapsed="false">
      <c r="A337" s="19"/>
      <c r="B337" s="15"/>
      <c r="C337" s="15"/>
      <c r="D337" s="15"/>
      <c r="E337" s="15"/>
      <c r="F337" s="21"/>
      <c r="G337" s="16"/>
      <c r="H337" s="15"/>
      <c r="I337" s="15"/>
      <c r="J337" s="15"/>
      <c r="K337" s="22" t="str">
        <f aca="false">IF(OR($B337="",$C337=""),"",IF($C337="Labour",N($F337)*IFERROR(INDEX(Rates!$B$5:$B$19,MATCH($E337,Rates!$A$5:$A$19,0)),0),N($F337)*N($G337)))</f>
        <v/>
      </c>
      <c r="L337" s="23" t="str">
        <f aca="false">IF(OR($B337="",$C337=""),"",IF(ISNA(MATCH($B337,Jobs!$A$5:$A$204,0)),"Job not found",IF(AND($C337="Labour",ISNA(MATCH($E337,Rates!$A$5:$A$19,0))),"Pick a work centre","OK")))</f>
        <v/>
      </c>
    </row>
    <row r="338" customFormat="false" ht="15" hidden="false" customHeight="false" outlineLevel="0" collapsed="false">
      <c r="A338" s="19"/>
      <c r="B338" s="15"/>
      <c r="C338" s="15"/>
      <c r="D338" s="15"/>
      <c r="E338" s="15"/>
      <c r="F338" s="21"/>
      <c r="G338" s="16"/>
      <c r="H338" s="15"/>
      <c r="I338" s="15"/>
      <c r="J338" s="15"/>
      <c r="K338" s="22" t="str">
        <f aca="false">IF(OR($B338="",$C338=""),"",IF($C338="Labour",N($F338)*IFERROR(INDEX(Rates!$B$5:$B$19,MATCH($E338,Rates!$A$5:$A$19,0)),0),N($F338)*N($G338)))</f>
        <v/>
      </c>
      <c r="L338" s="23" t="str">
        <f aca="false">IF(OR($B338="",$C338=""),"",IF(ISNA(MATCH($B338,Jobs!$A$5:$A$204,0)),"Job not found",IF(AND($C338="Labour",ISNA(MATCH($E338,Rates!$A$5:$A$19,0))),"Pick a work centre","OK")))</f>
        <v/>
      </c>
    </row>
    <row r="339" customFormat="false" ht="15" hidden="false" customHeight="false" outlineLevel="0" collapsed="false">
      <c r="A339" s="19"/>
      <c r="B339" s="15"/>
      <c r="C339" s="15"/>
      <c r="D339" s="15"/>
      <c r="E339" s="15"/>
      <c r="F339" s="21"/>
      <c r="G339" s="16"/>
      <c r="H339" s="15"/>
      <c r="I339" s="15"/>
      <c r="J339" s="15"/>
      <c r="K339" s="22" t="str">
        <f aca="false">IF(OR($B339="",$C339=""),"",IF($C339="Labour",N($F339)*IFERROR(INDEX(Rates!$B$5:$B$19,MATCH($E339,Rates!$A$5:$A$19,0)),0),N($F339)*N($G339)))</f>
        <v/>
      </c>
      <c r="L339" s="23" t="str">
        <f aca="false">IF(OR($B339="",$C339=""),"",IF(ISNA(MATCH($B339,Jobs!$A$5:$A$204,0)),"Job not found",IF(AND($C339="Labour",ISNA(MATCH($E339,Rates!$A$5:$A$19,0))),"Pick a work centre","OK")))</f>
        <v/>
      </c>
    </row>
    <row r="340" customFormat="false" ht="15" hidden="false" customHeight="false" outlineLevel="0" collapsed="false">
      <c r="A340" s="19"/>
      <c r="B340" s="15"/>
      <c r="C340" s="15"/>
      <c r="D340" s="15"/>
      <c r="E340" s="15"/>
      <c r="F340" s="21"/>
      <c r="G340" s="16"/>
      <c r="H340" s="15"/>
      <c r="I340" s="15"/>
      <c r="J340" s="15"/>
      <c r="K340" s="22" t="str">
        <f aca="false">IF(OR($B340="",$C340=""),"",IF($C340="Labour",N($F340)*IFERROR(INDEX(Rates!$B$5:$B$19,MATCH($E340,Rates!$A$5:$A$19,0)),0),N($F340)*N($G340)))</f>
        <v/>
      </c>
      <c r="L340" s="23" t="str">
        <f aca="false">IF(OR($B340="",$C340=""),"",IF(ISNA(MATCH($B340,Jobs!$A$5:$A$204,0)),"Job not found",IF(AND($C340="Labour",ISNA(MATCH($E340,Rates!$A$5:$A$19,0))),"Pick a work centre","OK")))</f>
        <v/>
      </c>
    </row>
    <row r="341" customFormat="false" ht="15" hidden="false" customHeight="false" outlineLevel="0" collapsed="false">
      <c r="A341" s="19"/>
      <c r="B341" s="15"/>
      <c r="C341" s="15"/>
      <c r="D341" s="15"/>
      <c r="E341" s="15"/>
      <c r="F341" s="21"/>
      <c r="G341" s="16"/>
      <c r="H341" s="15"/>
      <c r="I341" s="15"/>
      <c r="J341" s="15"/>
      <c r="K341" s="22" t="str">
        <f aca="false">IF(OR($B341="",$C341=""),"",IF($C341="Labour",N($F341)*IFERROR(INDEX(Rates!$B$5:$B$19,MATCH($E341,Rates!$A$5:$A$19,0)),0),N($F341)*N($G341)))</f>
        <v/>
      </c>
      <c r="L341" s="23" t="str">
        <f aca="false">IF(OR($B341="",$C341=""),"",IF(ISNA(MATCH($B341,Jobs!$A$5:$A$204,0)),"Job not found",IF(AND($C341="Labour",ISNA(MATCH($E341,Rates!$A$5:$A$19,0))),"Pick a work centre","OK")))</f>
        <v/>
      </c>
    </row>
    <row r="342" customFormat="false" ht="15" hidden="false" customHeight="false" outlineLevel="0" collapsed="false">
      <c r="A342" s="19"/>
      <c r="B342" s="15"/>
      <c r="C342" s="15"/>
      <c r="D342" s="15"/>
      <c r="E342" s="15"/>
      <c r="F342" s="21"/>
      <c r="G342" s="16"/>
      <c r="H342" s="15"/>
      <c r="I342" s="15"/>
      <c r="J342" s="15"/>
      <c r="K342" s="22" t="str">
        <f aca="false">IF(OR($B342="",$C342=""),"",IF($C342="Labour",N($F342)*IFERROR(INDEX(Rates!$B$5:$B$19,MATCH($E342,Rates!$A$5:$A$19,0)),0),N($F342)*N($G342)))</f>
        <v/>
      </c>
      <c r="L342" s="23" t="str">
        <f aca="false">IF(OR($B342="",$C342=""),"",IF(ISNA(MATCH($B342,Jobs!$A$5:$A$204,0)),"Job not found",IF(AND($C342="Labour",ISNA(MATCH($E342,Rates!$A$5:$A$19,0))),"Pick a work centre","OK")))</f>
        <v/>
      </c>
    </row>
    <row r="343" customFormat="false" ht="15" hidden="false" customHeight="false" outlineLevel="0" collapsed="false">
      <c r="A343" s="19"/>
      <c r="B343" s="15"/>
      <c r="C343" s="15"/>
      <c r="D343" s="15"/>
      <c r="E343" s="15"/>
      <c r="F343" s="21"/>
      <c r="G343" s="16"/>
      <c r="H343" s="15"/>
      <c r="I343" s="15"/>
      <c r="J343" s="15"/>
      <c r="K343" s="22" t="str">
        <f aca="false">IF(OR($B343="",$C343=""),"",IF($C343="Labour",N($F343)*IFERROR(INDEX(Rates!$B$5:$B$19,MATCH($E343,Rates!$A$5:$A$19,0)),0),N($F343)*N($G343)))</f>
        <v/>
      </c>
      <c r="L343" s="23" t="str">
        <f aca="false">IF(OR($B343="",$C343=""),"",IF(ISNA(MATCH($B343,Jobs!$A$5:$A$204,0)),"Job not found",IF(AND($C343="Labour",ISNA(MATCH($E343,Rates!$A$5:$A$19,0))),"Pick a work centre","OK")))</f>
        <v/>
      </c>
    </row>
    <row r="344" customFormat="false" ht="15" hidden="false" customHeight="false" outlineLevel="0" collapsed="false">
      <c r="A344" s="19"/>
      <c r="B344" s="15"/>
      <c r="C344" s="15"/>
      <c r="D344" s="15"/>
      <c r="E344" s="15"/>
      <c r="F344" s="21"/>
      <c r="G344" s="16"/>
      <c r="H344" s="15"/>
      <c r="I344" s="15"/>
      <c r="J344" s="15"/>
      <c r="K344" s="22" t="str">
        <f aca="false">IF(OR($B344="",$C344=""),"",IF($C344="Labour",N($F344)*IFERROR(INDEX(Rates!$B$5:$B$19,MATCH($E344,Rates!$A$5:$A$19,0)),0),N($F344)*N($G344)))</f>
        <v/>
      </c>
      <c r="L344" s="23" t="str">
        <f aca="false">IF(OR($B344="",$C344=""),"",IF(ISNA(MATCH($B344,Jobs!$A$5:$A$204,0)),"Job not found",IF(AND($C344="Labour",ISNA(MATCH($E344,Rates!$A$5:$A$19,0))),"Pick a work centre","OK")))</f>
        <v/>
      </c>
    </row>
    <row r="345" customFormat="false" ht="15" hidden="false" customHeight="false" outlineLevel="0" collapsed="false">
      <c r="A345" s="19"/>
      <c r="B345" s="15"/>
      <c r="C345" s="15"/>
      <c r="D345" s="15"/>
      <c r="E345" s="15"/>
      <c r="F345" s="21"/>
      <c r="G345" s="16"/>
      <c r="H345" s="15"/>
      <c r="I345" s="15"/>
      <c r="J345" s="15"/>
      <c r="K345" s="22" t="str">
        <f aca="false">IF(OR($B345="",$C345=""),"",IF($C345="Labour",N($F345)*IFERROR(INDEX(Rates!$B$5:$B$19,MATCH($E345,Rates!$A$5:$A$19,0)),0),N($F345)*N($G345)))</f>
        <v/>
      </c>
      <c r="L345" s="23" t="str">
        <f aca="false">IF(OR($B345="",$C345=""),"",IF(ISNA(MATCH($B345,Jobs!$A$5:$A$204,0)),"Job not found",IF(AND($C345="Labour",ISNA(MATCH($E345,Rates!$A$5:$A$19,0))),"Pick a work centre","OK")))</f>
        <v/>
      </c>
    </row>
    <row r="346" customFormat="false" ht="15" hidden="false" customHeight="false" outlineLevel="0" collapsed="false">
      <c r="A346" s="19"/>
      <c r="B346" s="15"/>
      <c r="C346" s="15"/>
      <c r="D346" s="15"/>
      <c r="E346" s="15"/>
      <c r="F346" s="21"/>
      <c r="G346" s="16"/>
      <c r="H346" s="15"/>
      <c r="I346" s="15"/>
      <c r="J346" s="15"/>
      <c r="K346" s="22" t="str">
        <f aca="false">IF(OR($B346="",$C346=""),"",IF($C346="Labour",N($F346)*IFERROR(INDEX(Rates!$B$5:$B$19,MATCH($E346,Rates!$A$5:$A$19,0)),0),N($F346)*N($G346)))</f>
        <v/>
      </c>
      <c r="L346" s="23" t="str">
        <f aca="false">IF(OR($B346="",$C346=""),"",IF(ISNA(MATCH($B346,Jobs!$A$5:$A$204,0)),"Job not found",IF(AND($C346="Labour",ISNA(MATCH($E346,Rates!$A$5:$A$19,0))),"Pick a work centre","OK")))</f>
        <v/>
      </c>
    </row>
    <row r="347" customFormat="false" ht="15" hidden="false" customHeight="false" outlineLevel="0" collapsed="false">
      <c r="A347" s="19"/>
      <c r="B347" s="15"/>
      <c r="C347" s="15"/>
      <c r="D347" s="15"/>
      <c r="E347" s="15"/>
      <c r="F347" s="21"/>
      <c r="G347" s="16"/>
      <c r="H347" s="15"/>
      <c r="I347" s="15"/>
      <c r="J347" s="15"/>
      <c r="K347" s="22" t="str">
        <f aca="false">IF(OR($B347="",$C347=""),"",IF($C347="Labour",N($F347)*IFERROR(INDEX(Rates!$B$5:$B$19,MATCH($E347,Rates!$A$5:$A$19,0)),0),N($F347)*N($G347)))</f>
        <v/>
      </c>
      <c r="L347" s="23" t="str">
        <f aca="false">IF(OR($B347="",$C347=""),"",IF(ISNA(MATCH($B347,Jobs!$A$5:$A$204,0)),"Job not found",IF(AND($C347="Labour",ISNA(MATCH($E347,Rates!$A$5:$A$19,0))),"Pick a work centre","OK")))</f>
        <v/>
      </c>
    </row>
    <row r="348" customFormat="false" ht="15" hidden="false" customHeight="false" outlineLevel="0" collapsed="false">
      <c r="A348" s="19"/>
      <c r="B348" s="15"/>
      <c r="C348" s="15"/>
      <c r="D348" s="15"/>
      <c r="E348" s="15"/>
      <c r="F348" s="21"/>
      <c r="G348" s="16"/>
      <c r="H348" s="15"/>
      <c r="I348" s="15"/>
      <c r="J348" s="15"/>
      <c r="K348" s="22" t="str">
        <f aca="false">IF(OR($B348="",$C348=""),"",IF($C348="Labour",N($F348)*IFERROR(INDEX(Rates!$B$5:$B$19,MATCH($E348,Rates!$A$5:$A$19,0)),0),N($F348)*N($G348)))</f>
        <v/>
      </c>
      <c r="L348" s="23" t="str">
        <f aca="false">IF(OR($B348="",$C348=""),"",IF(ISNA(MATCH($B348,Jobs!$A$5:$A$204,0)),"Job not found",IF(AND($C348="Labour",ISNA(MATCH($E348,Rates!$A$5:$A$19,0))),"Pick a work centre","OK")))</f>
        <v/>
      </c>
    </row>
    <row r="349" customFormat="false" ht="15" hidden="false" customHeight="false" outlineLevel="0" collapsed="false">
      <c r="A349" s="19"/>
      <c r="B349" s="15"/>
      <c r="C349" s="15"/>
      <c r="D349" s="15"/>
      <c r="E349" s="15"/>
      <c r="F349" s="21"/>
      <c r="G349" s="16"/>
      <c r="H349" s="15"/>
      <c r="I349" s="15"/>
      <c r="J349" s="15"/>
      <c r="K349" s="22" t="str">
        <f aca="false">IF(OR($B349="",$C349=""),"",IF($C349="Labour",N($F349)*IFERROR(INDEX(Rates!$B$5:$B$19,MATCH($E349,Rates!$A$5:$A$19,0)),0),N($F349)*N($G349)))</f>
        <v/>
      </c>
      <c r="L349" s="23" t="str">
        <f aca="false">IF(OR($B349="",$C349=""),"",IF(ISNA(MATCH($B349,Jobs!$A$5:$A$204,0)),"Job not found",IF(AND($C349="Labour",ISNA(MATCH($E349,Rates!$A$5:$A$19,0))),"Pick a work centre","OK")))</f>
        <v/>
      </c>
    </row>
    <row r="350" customFormat="false" ht="15" hidden="false" customHeight="false" outlineLevel="0" collapsed="false">
      <c r="A350" s="19"/>
      <c r="B350" s="15"/>
      <c r="C350" s="15"/>
      <c r="D350" s="15"/>
      <c r="E350" s="15"/>
      <c r="F350" s="21"/>
      <c r="G350" s="16"/>
      <c r="H350" s="15"/>
      <c r="I350" s="15"/>
      <c r="J350" s="15"/>
      <c r="K350" s="22" t="str">
        <f aca="false">IF(OR($B350="",$C350=""),"",IF($C350="Labour",N($F350)*IFERROR(INDEX(Rates!$B$5:$B$19,MATCH($E350,Rates!$A$5:$A$19,0)),0),N($F350)*N($G350)))</f>
        <v/>
      </c>
      <c r="L350" s="23" t="str">
        <f aca="false">IF(OR($B350="",$C350=""),"",IF(ISNA(MATCH($B350,Jobs!$A$5:$A$204,0)),"Job not found",IF(AND($C350="Labour",ISNA(MATCH($E350,Rates!$A$5:$A$19,0))),"Pick a work centre","OK")))</f>
        <v/>
      </c>
    </row>
    <row r="351" customFormat="false" ht="15" hidden="false" customHeight="false" outlineLevel="0" collapsed="false">
      <c r="A351" s="19"/>
      <c r="B351" s="15"/>
      <c r="C351" s="15"/>
      <c r="D351" s="15"/>
      <c r="E351" s="15"/>
      <c r="F351" s="21"/>
      <c r="G351" s="16"/>
      <c r="H351" s="15"/>
      <c r="I351" s="15"/>
      <c r="J351" s="15"/>
      <c r="K351" s="22" t="str">
        <f aca="false">IF(OR($B351="",$C351=""),"",IF($C351="Labour",N($F351)*IFERROR(INDEX(Rates!$B$5:$B$19,MATCH($E351,Rates!$A$5:$A$19,0)),0),N($F351)*N($G351)))</f>
        <v/>
      </c>
      <c r="L351" s="23" t="str">
        <f aca="false">IF(OR($B351="",$C351=""),"",IF(ISNA(MATCH($B351,Jobs!$A$5:$A$204,0)),"Job not found",IF(AND($C351="Labour",ISNA(MATCH($E351,Rates!$A$5:$A$19,0))),"Pick a work centre","OK")))</f>
        <v/>
      </c>
    </row>
    <row r="352" customFormat="false" ht="15" hidden="false" customHeight="false" outlineLevel="0" collapsed="false">
      <c r="A352" s="19"/>
      <c r="B352" s="15"/>
      <c r="C352" s="15"/>
      <c r="D352" s="15"/>
      <c r="E352" s="15"/>
      <c r="F352" s="21"/>
      <c r="G352" s="16"/>
      <c r="H352" s="15"/>
      <c r="I352" s="15"/>
      <c r="J352" s="15"/>
      <c r="K352" s="22" t="str">
        <f aca="false">IF(OR($B352="",$C352=""),"",IF($C352="Labour",N($F352)*IFERROR(INDEX(Rates!$B$5:$B$19,MATCH($E352,Rates!$A$5:$A$19,0)),0),N($F352)*N($G352)))</f>
        <v/>
      </c>
      <c r="L352" s="23" t="str">
        <f aca="false">IF(OR($B352="",$C352=""),"",IF(ISNA(MATCH($B352,Jobs!$A$5:$A$204,0)),"Job not found",IF(AND($C352="Labour",ISNA(MATCH($E352,Rates!$A$5:$A$19,0))),"Pick a work centre","OK")))</f>
        <v/>
      </c>
    </row>
    <row r="353" customFormat="false" ht="15" hidden="false" customHeight="false" outlineLevel="0" collapsed="false">
      <c r="A353" s="19"/>
      <c r="B353" s="15"/>
      <c r="C353" s="15"/>
      <c r="D353" s="15"/>
      <c r="E353" s="15"/>
      <c r="F353" s="21"/>
      <c r="G353" s="16"/>
      <c r="H353" s="15"/>
      <c r="I353" s="15"/>
      <c r="J353" s="15"/>
      <c r="K353" s="22" t="str">
        <f aca="false">IF(OR($B353="",$C353=""),"",IF($C353="Labour",N($F353)*IFERROR(INDEX(Rates!$B$5:$B$19,MATCH($E353,Rates!$A$5:$A$19,0)),0),N($F353)*N($G353)))</f>
        <v/>
      </c>
      <c r="L353" s="23" t="str">
        <f aca="false">IF(OR($B353="",$C353=""),"",IF(ISNA(MATCH($B353,Jobs!$A$5:$A$204,0)),"Job not found",IF(AND($C353="Labour",ISNA(MATCH($E353,Rates!$A$5:$A$19,0))),"Pick a work centre","OK")))</f>
        <v/>
      </c>
    </row>
    <row r="354" customFormat="false" ht="15" hidden="false" customHeight="false" outlineLevel="0" collapsed="false">
      <c r="A354" s="19"/>
      <c r="B354" s="15"/>
      <c r="C354" s="15"/>
      <c r="D354" s="15"/>
      <c r="E354" s="15"/>
      <c r="F354" s="21"/>
      <c r="G354" s="16"/>
      <c r="H354" s="15"/>
      <c r="I354" s="15"/>
      <c r="J354" s="15"/>
      <c r="K354" s="22" t="str">
        <f aca="false">IF(OR($B354="",$C354=""),"",IF($C354="Labour",N($F354)*IFERROR(INDEX(Rates!$B$5:$B$19,MATCH($E354,Rates!$A$5:$A$19,0)),0),N($F354)*N($G354)))</f>
        <v/>
      </c>
      <c r="L354" s="23" t="str">
        <f aca="false">IF(OR($B354="",$C354=""),"",IF(ISNA(MATCH($B354,Jobs!$A$5:$A$204,0)),"Job not found",IF(AND($C354="Labour",ISNA(MATCH($E354,Rates!$A$5:$A$19,0))),"Pick a work centre","OK")))</f>
        <v/>
      </c>
    </row>
    <row r="355" customFormat="false" ht="15" hidden="false" customHeight="false" outlineLevel="0" collapsed="false">
      <c r="A355" s="19"/>
      <c r="B355" s="15"/>
      <c r="C355" s="15"/>
      <c r="D355" s="15"/>
      <c r="E355" s="15"/>
      <c r="F355" s="21"/>
      <c r="G355" s="16"/>
      <c r="H355" s="15"/>
      <c r="I355" s="15"/>
      <c r="J355" s="15"/>
      <c r="K355" s="22" t="str">
        <f aca="false">IF(OR($B355="",$C355=""),"",IF($C355="Labour",N($F355)*IFERROR(INDEX(Rates!$B$5:$B$19,MATCH($E355,Rates!$A$5:$A$19,0)),0),N($F355)*N($G355)))</f>
        <v/>
      </c>
      <c r="L355" s="23" t="str">
        <f aca="false">IF(OR($B355="",$C355=""),"",IF(ISNA(MATCH($B355,Jobs!$A$5:$A$204,0)),"Job not found",IF(AND($C355="Labour",ISNA(MATCH($E355,Rates!$A$5:$A$19,0))),"Pick a work centre","OK")))</f>
        <v/>
      </c>
    </row>
    <row r="356" customFormat="false" ht="15" hidden="false" customHeight="false" outlineLevel="0" collapsed="false">
      <c r="A356" s="19"/>
      <c r="B356" s="15"/>
      <c r="C356" s="15"/>
      <c r="D356" s="15"/>
      <c r="E356" s="15"/>
      <c r="F356" s="21"/>
      <c r="G356" s="16"/>
      <c r="H356" s="15"/>
      <c r="I356" s="15"/>
      <c r="J356" s="15"/>
      <c r="K356" s="22" t="str">
        <f aca="false">IF(OR($B356="",$C356=""),"",IF($C356="Labour",N($F356)*IFERROR(INDEX(Rates!$B$5:$B$19,MATCH($E356,Rates!$A$5:$A$19,0)),0),N($F356)*N($G356)))</f>
        <v/>
      </c>
      <c r="L356" s="23" t="str">
        <f aca="false">IF(OR($B356="",$C356=""),"",IF(ISNA(MATCH($B356,Jobs!$A$5:$A$204,0)),"Job not found",IF(AND($C356="Labour",ISNA(MATCH($E356,Rates!$A$5:$A$19,0))),"Pick a work centre","OK")))</f>
        <v/>
      </c>
    </row>
    <row r="357" customFormat="false" ht="15" hidden="false" customHeight="false" outlineLevel="0" collapsed="false">
      <c r="A357" s="19"/>
      <c r="B357" s="15"/>
      <c r="C357" s="15"/>
      <c r="D357" s="15"/>
      <c r="E357" s="15"/>
      <c r="F357" s="21"/>
      <c r="G357" s="16"/>
      <c r="H357" s="15"/>
      <c r="I357" s="15"/>
      <c r="J357" s="15"/>
      <c r="K357" s="22" t="str">
        <f aca="false">IF(OR($B357="",$C357=""),"",IF($C357="Labour",N($F357)*IFERROR(INDEX(Rates!$B$5:$B$19,MATCH($E357,Rates!$A$5:$A$19,0)),0),N($F357)*N($G357)))</f>
        <v/>
      </c>
      <c r="L357" s="23" t="str">
        <f aca="false">IF(OR($B357="",$C357=""),"",IF(ISNA(MATCH($B357,Jobs!$A$5:$A$204,0)),"Job not found",IF(AND($C357="Labour",ISNA(MATCH($E357,Rates!$A$5:$A$19,0))),"Pick a work centre","OK")))</f>
        <v/>
      </c>
    </row>
    <row r="358" customFormat="false" ht="15" hidden="false" customHeight="false" outlineLevel="0" collapsed="false">
      <c r="A358" s="19"/>
      <c r="B358" s="15"/>
      <c r="C358" s="15"/>
      <c r="D358" s="15"/>
      <c r="E358" s="15"/>
      <c r="F358" s="21"/>
      <c r="G358" s="16"/>
      <c r="H358" s="15"/>
      <c r="I358" s="15"/>
      <c r="J358" s="15"/>
      <c r="K358" s="22" t="str">
        <f aca="false">IF(OR($B358="",$C358=""),"",IF($C358="Labour",N($F358)*IFERROR(INDEX(Rates!$B$5:$B$19,MATCH($E358,Rates!$A$5:$A$19,0)),0),N($F358)*N($G358)))</f>
        <v/>
      </c>
      <c r="L358" s="23" t="str">
        <f aca="false">IF(OR($B358="",$C358=""),"",IF(ISNA(MATCH($B358,Jobs!$A$5:$A$204,0)),"Job not found",IF(AND($C358="Labour",ISNA(MATCH($E358,Rates!$A$5:$A$19,0))),"Pick a work centre","OK")))</f>
        <v/>
      </c>
    </row>
    <row r="359" customFormat="false" ht="15" hidden="false" customHeight="false" outlineLevel="0" collapsed="false">
      <c r="A359" s="19"/>
      <c r="B359" s="15"/>
      <c r="C359" s="15"/>
      <c r="D359" s="15"/>
      <c r="E359" s="15"/>
      <c r="F359" s="21"/>
      <c r="G359" s="16"/>
      <c r="H359" s="15"/>
      <c r="I359" s="15"/>
      <c r="J359" s="15"/>
      <c r="K359" s="22" t="str">
        <f aca="false">IF(OR($B359="",$C359=""),"",IF($C359="Labour",N($F359)*IFERROR(INDEX(Rates!$B$5:$B$19,MATCH($E359,Rates!$A$5:$A$19,0)),0),N($F359)*N($G359)))</f>
        <v/>
      </c>
      <c r="L359" s="23" t="str">
        <f aca="false">IF(OR($B359="",$C359=""),"",IF(ISNA(MATCH($B359,Jobs!$A$5:$A$204,0)),"Job not found",IF(AND($C359="Labour",ISNA(MATCH($E359,Rates!$A$5:$A$19,0))),"Pick a work centre","OK")))</f>
        <v/>
      </c>
    </row>
    <row r="360" customFormat="false" ht="15" hidden="false" customHeight="false" outlineLevel="0" collapsed="false">
      <c r="A360" s="19"/>
      <c r="B360" s="15"/>
      <c r="C360" s="15"/>
      <c r="D360" s="15"/>
      <c r="E360" s="15"/>
      <c r="F360" s="21"/>
      <c r="G360" s="16"/>
      <c r="H360" s="15"/>
      <c r="I360" s="15"/>
      <c r="J360" s="15"/>
      <c r="K360" s="22" t="str">
        <f aca="false">IF(OR($B360="",$C360=""),"",IF($C360="Labour",N($F360)*IFERROR(INDEX(Rates!$B$5:$B$19,MATCH($E360,Rates!$A$5:$A$19,0)),0),N($F360)*N($G360)))</f>
        <v/>
      </c>
      <c r="L360" s="23" t="str">
        <f aca="false">IF(OR($B360="",$C360=""),"",IF(ISNA(MATCH($B360,Jobs!$A$5:$A$204,0)),"Job not found",IF(AND($C360="Labour",ISNA(MATCH($E360,Rates!$A$5:$A$19,0))),"Pick a work centre","OK")))</f>
        <v/>
      </c>
    </row>
    <row r="361" customFormat="false" ht="15" hidden="false" customHeight="false" outlineLevel="0" collapsed="false">
      <c r="A361" s="19"/>
      <c r="B361" s="15"/>
      <c r="C361" s="15"/>
      <c r="D361" s="15"/>
      <c r="E361" s="15"/>
      <c r="F361" s="21"/>
      <c r="G361" s="16"/>
      <c r="H361" s="15"/>
      <c r="I361" s="15"/>
      <c r="J361" s="15"/>
      <c r="K361" s="22" t="str">
        <f aca="false">IF(OR($B361="",$C361=""),"",IF($C361="Labour",N($F361)*IFERROR(INDEX(Rates!$B$5:$B$19,MATCH($E361,Rates!$A$5:$A$19,0)),0),N($F361)*N($G361)))</f>
        <v/>
      </c>
      <c r="L361" s="23" t="str">
        <f aca="false">IF(OR($B361="",$C361=""),"",IF(ISNA(MATCH($B361,Jobs!$A$5:$A$204,0)),"Job not found",IF(AND($C361="Labour",ISNA(MATCH($E361,Rates!$A$5:$A$19,0))),"Pick a work centre","OK")))</f>
        <v/>
      </c>
    </row>
    <row r="362" customFormat="false" ht="15" hidden="false" customHeight="false" outlineLevel="0" collapsed="false">
      <c r="A362" s="19"/>
      <c r="B362" s="15"/>
      <c r="C362" s="15"/>
      <c r="D362" s="15"/>
      <c r="E362" s="15"/>
      <c r="F362" s="21"/>
      <c r="G362" s="16"/>
      <c r="H362" s="15"/>
      <c r="I362" s="15"/>
      <c r="J362" s="15"/>
      <c r="K362" s="22" t="str">
        <f aca="false">IF(OR($B362="",$C362=""),"",IF($C362="Labour",N($F362)*IFERROR(INDEX(Rates!$B$5:$B$19,MATCH($E362,Rates!$A$5:$A$19,0)),0),N($F362)*N($G362)))</f>
        <v/>
      </c>
      <c r="L362" s="23" t="str">
        <f aca="false">IF(OR($B362="",$C362=""),"",IF(ISNA(MATCH($B362,Jobs!$A$5:$A$204,0)),"Job not found",IF(AND($C362="Labour",ISNA(MATCH($E362,Rates!$A$5:$A$19,0))),"Pick a work centre","OK")))</f>
        <v/>
      </c>
    </row>
    <row r="363" customFormat="false" ht="15" hidden="false" customHeight="false" outlineLevel="0" collapsed="false">
      <c r="A363" s="19"/>
      <c r="B363" s="15"/>
      <c r="C363" s="15"/>
      <c r="D363" s="15"/>
      <c r="E363" s="15"/>
      <c r="F363" s="21"/>
      <c r="G363" s="16"/>
      <c r="H363" s="15"/>
      <c r="I363" s="15"/>
      <c r="J363" s="15"/>
      <c r="K363" s="22" t="str">
        <f aca="false">IF(OR($B363="",$C363=""),"",IF($C363="Labour",N($F363)*IFERROR(INDEX(Rates!$B$5:$B$19,MATCH($E363,Rates!$A$5:$A$19,0)),0),N($F363)*N($G363)))</f>
        <v/>
      </c>
      <c r="L363" s="23" t="str">
        <f aca="false">IF(OR($B363="",$C363=""),"",IF(ISNA(MATCH($B363,Jobs!$A$5:$A$204,0)),"Job not found",IF(AND($C363="Labour",ISNA(MATCH($E363,Rates!$A$5:$A$19,0))),"Pick a work centre","OK")))</f>
        <v/>
      </c>
    </row>
    <row r="364" customFormat="false" ht="15" hidden="false" customHeight="false" outlineLevel="0" collapsed="false">
      <c r="A364" s="19"/>
      <c r="B364" s="15"/>
      <c r="C364" s="15"/>
      <c r="D364" s="15"/>
      <c r="E364" s="15"/>
      <c r="F364" s="21"/>
      <c r="G364" s="16"/>
      <c r="H364" s="15"/>
      <c r="I364" s="15"/>
      <c r="J364" s="15"/>
      <c r="K364" s="22" t="str">
        <f aca="false">IF(OR($B364="",$C364=""),"",IF($C364="Labour",N($F364)*IFERROR(INDEX(Rates!$B$5:$B$19,MATCH($E364,Rates!$A$5:$A$19,0)),0),N($F364)*N($G364)))</f>
        <v/>
      </c>
      <c r="L364" s="23" t="str">
        <f aca="false">IF(OR($B364="",$C364=""),"",IF(ISNA(MATCH($B364,Jobs!$A$5:$A$204,0)),"Job not found",IF(AND($C364="Labour",ISNA(MATCH($E364,Rates!$A$5:$A$19,0))),"Pick a work centre","OK")))</f>
        <v/>
      </c>
    </row>
    <row r="365" customFormat="false" ht="15" hidden="false" customHeight="false" outlineLevel="0" collapsed="false">
      <c r="A365" s="19"/>
      <c r="B365" s="15"/>
      <c r="C365" s="15"/>
      <c r="D365" s="15"/>
      <c r="E365" s="15"/>
      <c r="F365" s="21"/>
      <c r="G365" s="16"/>
      <c r="H365" s="15"/>
      <c r="I365" s="15"/>
      <c r="J365" s="15"/>
      <c r="K365" s="22" t="str">
        <f aca="false">IF(OR($B365="",$C365=""),"",IF($C365="Labour",N($F365)*IFERROR(INDEX(Rates!$B$5:$B$19,MATCH($E365,Rates!$A$5:$A$19,0)),0),N($F365)*N($G365)))</f>
        <v/>
      </c>
      <c r="L365" s="23" t="str">
        <f aca="false">IF(OR($B365="",$C365=""),"",IF(ISNA(MATCH($B365,Jobs!$A$5:$A$204,0)),"Job not found",IF(AND($C365="Labour",ISNA(MATCH($E365,Rates!$A$5:$A$19,0))),"Pick a work centre","OK")))</f>
        <v/>
      </c>
    </row>
    <row r="366" customFormat="false" ht="15" hidden="false" customHeight="false" outlineLevel="0" collapsed="false">
      <c r="A366" s="19"/>
      <c r="B366" s="15"/>
      <c r="C366" s="15"/>
      <c r="D366" s="15"/>
      <c r="E366" s="15"/>
      <c r="F366" s="21"/>
      <c r="G366" s="16"/>
      <c r="H366" s="15"/>
      <c r="I366" s="15"/>
      <c r="J366" s="15"/>
      <c r="K366" s="22" t="str">
        <f aca="false">IF(OR($B366="",$C366=""),"",IF($C366="Labour",N($F366)*IFERROR(INDEX(Rates!$B$5:$B$19,MATCH($E366,Rates!$A$5:$A$19,0)),0),N($F366)*N($G366)))</f>
        <v/>
      </c>
      <c r="L366" s="23" t="str">
        <f aca="false">IF(OR($B366="",$C366=""),"",IF(ISNA(MATCH($B366,Jobs!$A$5:$A$204,0)),"Job not found",IF(AND($C366="Labour",ISNA(MATCH($E366,Rates!$A$5:$A$19,0))),"Pick a work centre","OK")))</f>
        <v/>
      </c>
    </row>
    <row r="367" customFormat="false" ht="15" hidden="false" customHeight="false" outlineLevel="0" collapsed="false">
      <c r="A367" s="19"/>
      <c r="B367" s="15"/>
      <c r="C367" s="15"/>
      <c r="D367" s="15"/>
      <c r="E367" s="15"/>
      <c r="F367" s="21"/>
      <c r="G367" s="16"/>
      <c r="H367" s="15"/>
      <c r="I367" s="15"/>
      <c r="J367" s="15"/>
      <c r="K367" s="22" t="str">
        <f aca="false">IF(OR($B367="",$C367=""),"",IF($C367="Labour",N($F367)*IFERROR(INDEX(Rates!$B$5:$B$19,MATCH($E367,Rates!$A$5:$A$19,0)),0),N($F367)*N($G367)))</f>
        <v/>
      </c>
      <c r="L367" s="23" t="str">
        <f aca="false">IF(OR($B367="",$C367=""),"",IF(ISNA(MATCH($B367,Jobs!$A$5:$A$204,0)),"Job not found",IF(AND($C367="Labour",ISNA(MATCH($E367,Rates!$A$5:$A$19,0))),"Pick a work centre","OK")))</f>
        <v/>
      </c>
    </row>
    <row r="368" customFormat="false" ht="15" hidden="false" customHeight="false" outlineLevel="0" collapsed="false">
      <c r="A368" s="19"/>
      <c r="B368" s="15"/>
      <c r="C368" s="15"/>
      <c r="D368" s="15"/>
      <c r="E368" s="15"/>
      <c r="F368" s="21"/>
      <c r="G368" s="16"/>
      <c r="H368" s="15"/>
      <c r="I368" s="15"/>
      <c r="J368" s="15"/>
      <c r="K368" s="22" t="str">
        <f aca="false">IF(OR($B368="",$C368=""),"",IF($C368="Labour",N($F368)*IFERROR(INDEX(Rates!$B$5:$B$19,MATCH($E368,Rates!$A$5:$A$19,0)),0),N($F368)*N($G368)))</f>
        <v/>
      </c>
      <c r="L368" s="23" t="str">
        <f aca="false">IF(OR($B368="",$C368=""),"",IF(ISNA(MATCH($B368,Jobs!$A$5:$A$204,0)),"Job not found",IF(AND($C368="Labour",ISNA(MATCH($E368,Rates!$A$5:$A$19,0))),"Pick a work centre","OK")))</f>
        <v/>
      </c>
    </row>
    <row r="369" customFormat="false" ht="15" hidden="false" customHeight="false" outlineLevel="0" collapsed="false">
      <c r="A369" s="19"/>
      <c r="B369" s="15"/>
      <c r="C369" s="15"/>
      <c r="D369" s="15"/>
      <c r="E369" s="15"/>
      <c r="F369" s="21"/>
      <c r="G369" s="16"/>
      <c r="H369" s="15"/>
      <c r="I369" s="15"/>
      <c r="J369" s="15"/>
      <c r="K369" s="22" t="str">
        <f aca="false">IF(OR($B369="",$C369=""),"",IF($C369="Labour",N($F369)*IFERROR(INDEX(Rates!$B$5:$B$19,MATCH($E369,Rates!$A$5:$A$19,0)),0),N($F369)*N($G369)))</f>
        <v/>
      </c>
      <c r="L369" s="23" t="str">
        <f aca="false">IF(OR($B369="",$C369=""),"",IF(ISNA(MATCH($B369,Jobs!$A$5:$A$204,0)),"Job not found",IF(AND($C369="Labour",ISNA(MATCH($E369,Rates!$A$5:$A$19,0))),"Pick a work centre","OK")))</f>
        <v/>
      </c>
    </row>
    <row r="370" customFormat="false" ht="15" hidden="false" customHeight="false" outlineLevel="0" collapsed="false">
      <c r="A370" s="19"/>
      <c r="B370" s="15"/>
      <c r="C370" s="15"/>
      <c r="D370" s="15"/>
      <c r="E370" s="15"/>
      <c r="F370" s="21"/>
      <c r="G370" s="16"/>
      <c r="H370" s="15"/>
      <c r="I370" s="15"/>
      <c r="J370" s="15"/>
      <c r="K370" s="22" t="str">
        <f aca="false">IF(OR($B370="",$C370=""),"",IF($C370="Labour",N($F370)*IFERROR(INDEX(Rates!$B$5:$B$19,MATCH($E370,Rates!$A$5:$A$19,0)),0),N($F370)*N($G370)))</f>
        <v/>
      </c>
      <c r="L370" s="23" t="str">
        <f aca="false">IF(OR($B370="",$C370=""),"",IF(ISNA(MATCH($B370,Jobs!$A$5:$A$204,0)),"Job not found",IF(AND($C370="Labour",ISNA(MATCH($E370,Rates!$A$5:$A$19,0))),"Pick a work centre","OK")))</f>
        <v/>
      </c>
    </row>
    <row r="371" customFormat="false" ht="15" hidden="false" customHeight="false" outlineLevel="0" collapsed="false">
      <c r="A371" s="19"/>
      <c r="B371" s="15"/>
      <c r="C371" s="15"/>
      <c r="D371" s="15"/>
      <c r="E371" s="15"/>
      <c r="F371" s="21"/>
      <c r="G371" s="16"/>
      <c r="H371" s="15"/>
      <c r="I371" s="15"/>
      <c r="J371" s="15"/>
      <c r="K371" s="22" t="str">
        <f aca="false">IF(OR($B371="",$C371=""),"",IF($C371="Labour",N($F371)*IFERROR(INDEX(Rates!$B$5:$B$19,MATCH($E371,Rates!$A$5:$A$19,0)),0),N($F371)*N($G371)))</f>
        <v/>
      </c>
      <c r="L371" s="23" t="str">
        <f aca="false">IF(OR($B371="",$C371=""),"",IF(ISNA(MATCH($B371,Jobs!$A$5:$A$204,0)),"Job not found",IF(AND($C371="Labour",ISNA(MATCH($E371,Rates!$A$5:$A$19,0))),"Pick a work centre","OK")))</f>
        <v/>
      </c>
    </row>
    <row r="372" customFormat="false" ht="15" hidden="false" customHeight="false" outlineLevel="0" collapsed="false">
      <c r="A372" s="19"/>
      <c r="B372" s="15"/>
      <c r="C372" s="15"/>
      <c r="D372" s="15"/>
      <c r="E372" s="15"/>
      <c r="F372" s="21"/>
      <c r="G372" s="16"/>
      <c r="H372" s="15"/>
      <c r="I372" s="15"/>
      <c r="J372" s="15"/>
      <c r="K372" s="22" t="str">
        <f aca="false">IF(OR($B372="",$C372=""),"",IF($C372="Labour",N($F372)*IFERROR(INDEX(Rates!$B$5:$B$19,MATCH($E372,Rates!$A$5:$A$19,0)),0),N($F372)*N($G372)))</f>
        <v/>
      </c>
      <c r="L372" s="23" t="str">
        <f aca="false">IF(OR($B372="",$C372=""),"",IF(ISNA(MATCH($B372,Jobs!$A$5:$A$204,0)),"Job not found",IF(AND($C372="Labour",ISNA(MATCH($E372,Rates!$A$5:$A$19,0))),"Pick a work centre","OK")))</f>
        <v/>
      </c>
    </row>
    <row r="373" customFormat="false" ht="15" hidden="false" customHeight="false" outlineLevel="0" collapsed="false">
      <c r="A373" s="19"/>
      <c r="B373" s="15"/>
      <c r="C373" s="15"/>
      <c r="D373" s="15"/>
      <c r="E373" s="15"/>
      <c r="F373" s="21"/>
      <c r="G373" s="16"/>
      <c r="H373" s="15"/>
      <c r="I373" s="15"/>
      <c r="J373" s="15"/>
      <c r="K373" s="22" t="str">
        <f aca="false">IF(OR($B373="",$C373=""),"",IF($C373="Labour",N($F373)*IFERROR(INDEX(Rates!$B$5:$B$19,MATCH($E373,Rates!$A$5:$A$19,0)),0),N($F373)*N($G373)))</f>
        <v/>
      </c>
      <c r="L373" s="23" t="str">
        <f aca="false">IF(OR($B373="",$C373=""),"",IF(ISNA(MATCH($B373,Jobs!$A$5:$A$204,0)),"Job not found",IF(AND($C373="Labour",ISNA(MATCH($E373,Rates!$A$5:$A$19,0))),"Pick a work centre","OK")))</f>
        <v/>
      </c>
    </row>
    <row r="374" customFormat="false" ht="15" hidden="false" customHeight="false" outlineLevel="0" collapsed="false">
      <c r="A374" s="19"/>
      <c r="B374" s="15"/>
      <c r="C374" s="15"/>
      <c r="D374" s="15"/>
      <c r="E374" s="15"/>
      <c r="F374" s="21"/>
      <c r="G374" s="16"/>
      <c r="H374" s="15"/>
      <c r="I374" s="15"/>
      <c r="J374" s="15"/>
      <c r="K374" s="22" t="str">
        <f aca="false">IF(OR($B374="",$C374=""),"",IF($C374="Labour",N($F374)*IFERROR(INDEX(Rates!$B$5:$B$19,MATCH($E374,Rates!$A$5:$A$19,0)),0),N($F374)*N($G374)))</f>
        <v/>
      </c>
      <c r="L374" s="23" t="str">
        <f aca="false">IF(OR($B374="",$C374=""),"",IF(ISNA(MATCH($B374,Jobs!$A$5:$A$204,0)),"Job not found",IF(AND($C374="Labour",ISNA(MATCH($E374,Rates!$A$5:$A$19,0))),"Pick a work centre","OK")))</f>
        <v/>
      </c>
    </row>
    <row r="375" customFormat="false" ht="15" hidden="false" customHeight="false" outlineLevel="0" collapsed="false">
      <c r="A375" s="19"/>
      <c r="B375" s="15"/>
      <c r="C375" s="15"/>
      <c r="D375" s="15"/>
      <c r="E375" s="15"/>
      <c r="F375" s="21"/>
      <c r="G375" s="16"/>
      <c r="H375" s="15"/>
      <c r="I375" s="15"/>
      <c r="J375" s="15"/>
      <c r="K375" s="22" t="str">
        <f aca="false">IF(OR($B375="",$C375=""),"",IF($C375="Labour",N($F375)*IFERROR(INDEX(Rates!$B$5:$B$19,MATCH($E375,Rates!$A$5:$A$19,0)),0),N($F375)*N($G375)))</f>
        <v/>
      </c>
      <c r="L375" s="23" t="str">
        <f aca="false">IF(OR($B375="",$C375=""),"",IF(ISNA(MATCH($B375,Jobs!$A$5:$A$204,0)),"Job not found",IF(AND($C375="Labour",ISNA(MATCH($E375,Rates!$A$5:$A$19,0))),"Pick a work centre","OK")))</f>
        <v/>
      </c>
    </row>
    <row r="376" customFormat="false" ht="15" hidden="false" customHeight="false" outlineLevel="0" collapsed="false">
      <c r="A376" s="19"/>
      <c r="B376" s="15"/>
      <c r="C376" s="15"/>
      <c r="D376" s="15"/>
      <c r="E376" s="15"/>
      <c r="F376" s="21"/>
      <c r="G376" s="16"/>
      <c r="H376" s="15"/>
      <c r="I376" s="15"/>
      <c r="J376" s="15"/>
      <c r="K376" s="22" t="str">
        <f aca="false">IF(OR($B376="",$C376=""),"",IF($C376="Labour",N($F376)*IFERROR(INDEX(Rates!$B$5:$B$19,MATCH($E376,Rates!$A$5:$A$19,0)),0),N($F376)*N($G376)))</f>
        <v/>
      </c>
      <c r="L376" s="23" t="str">
        <f aca="false">IF(OR($B376="",$C376=""),"",IF(ISNA(MATCH($B376,Jobs!$A$5:$A$204,0)),"Job not found",IF(AND($C376="Labour",ISNA(MATCH($E376,Rates!$A$5:$A$19,0))),"Pick a work centre","OK")))</f>
        <v/>
      </c>
    </row>
    <row r="377" customFormat="false" ht="15" hidden="false" customHeight="false" outlineLevel="0" collapsed="false">
      <c r="A377" s="19"/>
      <c r="B377" s="15"/>
      <c r="C377" s="15"/>
      <c r="D377" s="15"/>
      <c r="E377" s="15"/>
      <c r="F377" s="21"/>
      <c r="G377" s="16"/>
      <c r="H377" s="15"/>
      <c r="I377" s="15"/>
      <c r="J377" s="15"/>
      <c r="K377" s="22" t="str">
        <f aca="false">IF(OR($B377="",$C377=""),"",IF($C377="Labour",N($F377)*IFERROR(INDEX(Rates!$B$5:$B$19,MATCH($E377,Rates!$A$5:$A$19,0)),0),N($F377)*N($G377)))</f>
        <v/>
      </c>
      <c r="L377" s="23" t="str">
        <f aca="false">IF(OR($B377="",$C377=""),"",IF(ISNA(MATCH($B377,Jobs!$A$5:$A$204,0)),"Job not found",IF(AND($C377="Labour",ISNA(MATCH($E377,Rates!$A$5:$A$19,0))),"Pick a work centre","OK")))</f>
        <v/>
      </c>
    </row>
    <row r="378" customFormat="false" ht="15" hidden="false" customHeight="false" outlineLevel="0" collapsed="false">
      <c r="A378" s="19"/>
      <c r="B378" s="15"/>
      <c r="C378" s="15"/>
      <c r="D378" s="15"/>
      <c r="E378" s="15"/>
      <c r="F378" s="21"/>
      <c r="G378" s="16"/>
      <c r="H378" s="15"/>
      <c r="I378" s="15"/>
      <c r="J378" s="15"/>
      <c r="K378" s="22" t="str">
        <f aca="false">IF(OR($B378="",$C378=""),"",IF($C378="Labour",N($F378)*IFERROR(INDEX(Rates!$B$5:$B$19,MATCH($E378,Rates!$A$5:$A$19,0)),0),N($F378)*N($G378)))</f>
        <v/>
      </c>
      <c r="L378" s="23" t="str">
        <f aca="false">IF(OR($B378="",$C378=""),"",IF(ISNA(MATCH($B378,Jobs!$A$5:$A$204,0)),"Job not found",IF(AND($C378="Labour",ISNA(MATCH($E378,Rates!$A$5:$A$19,0))),"Pick a work centre","OK")))</f>
        <v/>
      </c>
    </row>
    <row r="379" customFormat="false" ht="15" hidden="false" customHeight="false" outlineLevel="0" collapsed="false">
      <c r="A379" s="19"/>
      <c r="B379" s="15"/>
      <c r="C379" s="15"/>
      <c r="D379" s="15"/>
      <c r="E379" s="15"/>
      <c r="F379" s="21"/>
      <c r="G379" s="16"/>
      <c r="H379" s="15"/>
      <c r="I379" s="15"/>
      <c r="J379" s="15"/>
      <c r="K379" s="22" t="str">
        <f aca="false">IF(OR($B379="",$C379=""),"",IF($C379="Labour",N($F379)*IFERROR(INDEX(Rates!$B$5:$B$19,MATCH($E379,Rates!$A$5:$A$19,0)),0),N($F379)*N($G379)))</f>
        <v/>
      </c>
      <c r="L379" s="23" t="str">
        <f aca="false">IF(OR($B379="",$C379=""),"",IF(ISNA(MATCH($B379,Jobs!$A$5:$A$204,0)),"Job not found",IF(AND($C379="Labour",ISNA(MATCH($E379,Rates!$A$5:$A$19,0))),"Pick a work centre","OK")))</f>
        <v/>
      </c>
    </row>
    <row r="380" customFormat="false" ht="15" hidden="false" customHeight="false" outlineLevel="0" collapsed="false">
      <c r="A380" s="19"/>
      <c r="B380" s="15"/>
      <c r="C380" s="15"/>
      <c r="D380" s="15"/>
      <c r="E380" s="15"/>
      <c r="F380" s="21"/>
      <c r="G380" s="16"/>
      <c r="H380" s="15"/>
      <c r="I380" s="15"/>
      <c r="J380" s="15"/>
      <c r="K380" s="22" t="str">
        <f aca="false">IF(OR($B380="",$C380=""),"",IF($C380="Labour",N($F380)*IFERROR(INDEX(Rates!$B$5:$B$19,MATCH($E380,Rates!$A$5:$A$19,0)),0),N($F380)*N($G380)))</f>
        <v/>
      </c>
      <c r="L380" s="23" t="str">
        <f aca="false">IF(OR($B380="",$C380=""),"",IF(ISNA(MATCH($B380,Jobs!$A$5:$A$204,0)),"Job not found",IF(AND($C380="Labour",ISNA(MATCH($E380,Rates!$A$5:$A$19,0))),"Pick a work centre","OK")))</f>
        <v/>
      </c>
    </row>
    <row r="381" customFormat="false" ht="15" hidden="false" customHeight="false" outlineLevel="0" collapsed="false">
      <c r="A381" s="19"/>
      <c r="B381" s="15"/>
      <c r="C381" s="15"/>
      <c r="D381" s="15"/>
      <c r="E381" s="15"/>
      <c r="F381" s="21"/>
      <c r="G381" s="16"/>
      <c r="H381" s="15"/>
      <c r="I381" s="15"/>
      <c r="J381" s="15"/>
      <c r="K381" s="22" t="str">
        <f aca="false">IF(OR($B381="",$C381=""),"",IF($C381="Labour",N($F381)*IFERROR(INDEX(Rates!$B$5:$B$19,MATCH($E381,Rates!$A$5:$A$19,0)),0),N($F381)*N($G381)))</f>
        <v/>
      </c>
      <c r="L381" s="23" t="str">
        <f aca="false">IF(OR($B381="",$C381=""),"",IF(ISNA(MATCH($B381,Jobs!$A$5:$A$204,0)),"Job not found",IF(AND($C381="Labour",ISNA(MATCH($E381,Rates!$A$5:$A$19,0))),"Pick a work centre","OK")))</f>
        <v/>
      </c>
    </row>
    <row r="382" customFormat="false" ht="15" hidden="false" customHeight="false" outlineLevel="0" collapsed="false">
      <c r="A382" s="19"/>
      <c r="B382" s="15"/>
      <c r="C382" s="15"/>
      <c r="D382" s="15"/>
      <c r="E382" s="15"/>
      <c r="F382" s="21"/>
      <c r="G382" s="16"/>
      <c r="H382" s="15"/>
      <c r="I382" s="15"/>
      <c r="J382" s="15"/>
      <c r="K382" s="22" t="str">
        <f aca="false">IF(OR($B382="",$C382=""),"",IF($C382="Labour",N($F382)*IFERROR(INDEX(Rates!$B$5:$B$19,MATCH($E382,Rates!$A$5:$A$19,0)),0),N($F382)*N($G382)))</f>
        <v/>
      </c>
      <c r="L382" s="23" t="str">
        <f aca="false">IF(OR($B382="",$C382=""),"",IF(ISNA(MATCH($B382,Jobs!$A$5:$A$204,0)),"Job not found",IF(AND($C382="Labour",ISNA(MATCH($E382,Rates!$A$5:$A$19,0))),"Pick a work centre","OK")))</f>
        <v/>
      </c>
    </row>
    <row r="383" customFormat="false" ht="15" hidden="false" customHeight="false" outlineLevel="0" collapsed="false">
      <c r="A383" s="19"/>
      <c r="B383" s="15"/>
      <c r="C383" s="15"/>
      <c r="D383" s="15"/>
      <c r="E383" s="15"/>
      <c r="F383" s="21"/>
      <c r="G383" s="16"/>
      <c r="H383" s="15"/>
      <c r="I383" s="15"/>
      <c r="J383" s="15"/>
      <c r="K383" s="22" t="str">
        <f aca="false">IF(OR($B383="",$C383=""),"",IF($C383="Labour",N($F383)*IFERROR(INDEX(Rates!$B$5:$B$19,MATCH($E383,Rates!$A$5:$A$19,0)),0),N($F383)*N($G383)))</f>
        <v/>
      </c>
      <c r="L383" s="23" t="str">
        <f aca="false">IF(OR($B383="",$C383=""),"",IF(ISNA(MATCH($B383,Jobs!$A$5:$A$204,0)),"Job not found",IF(AND($C383="Labour",ISNA(MATCH($E383,Rates!$A$5:$A$19,0))),"Pick a work centre","OK")))</f>
        <v/>
      </c>
    </row>
    <row r="384" customFormat="false" ht="15" hidden="false" customHeight="false" outlineLevel="0" collapsed="false">
      <c r="A384" s="19"/>
      <c r="B384" s="15"/>
      <c r="C384" s="15"/>
      <c r="D384" s="15"/>
      <c r="E384" s="15"/>
      <c r="F384" s="21"/>
      <c r="G384" s="16"/>
      <c r="H384" s="15"/>
      <c r="I384" s="15"/>
      <c r="J384" s="15"/>
      <c r="K384" s="22" t="str">
        <f aca="false">IF(OR($B384="",$C384=""),"",IF($C384="Labour",N($F384)*IFERROR(INDEX(Rates!$B$5:$B$19,MATCH($E384,Rates!$A$5:$A$19,0)),0),N($F384)*N($G384)))</f>
        <v/>
      </c>
      <c r="L384" s="23" t="str">
        <f aca="false">IF(OR($B384="",$C384=""),"",IF(ISNA(MATCH($B384,Jobs!$A$5:$A$204,0)),"Job not found",IF(AND($C384="Labour",ISNA(MATCH($E384,Rates!$A$5:$A$19,0))),"Pick a work centre","OK")))</f>
        <v/>
      </c>
    </row>
    <row r="385" customFormat="false" ht="15" hidden="false" customHeight="false" outlineLevel="0" collapsed="false">
      <c r="A385" s="19"/>
      <c r="B385" s="15"/>
      <c r="C385" s="15"/>
      <c r="D385" s="15"/>
      <c r="E385" s="15"/>
      <c r="F385" s="21"/>
      <c r="G385" s="16"/>
      <c r="H385" s="15"/>
      <c r="I385" s="15"/>
      <c r="J385" s="15"/>
      <c r="K385" s="22" t="str">
        <f aca="false">IF(OR($B385="",$C385=""),"",IF($C385="Labour",N($F385)*IFERROR(INDEX(Rates!$B$5:$B$19,MATCH($E385,Rates!$A$5:$A$19,0)),0),N($F385)*N($G385)))</f>
        <v/>
      </c>
      <c r="L385" s="23" t="str">
        <f aca="false">IF(OR($B385="",$C385=""),"",IF(ISNA(MATCH($B385,Jobs!$A$5:$A$204,0)),"Job not found",IF(AND($C385="Labour",ISNA(MATCH($E385,Rates!$A$5:$A$19,0))),"Pick a work centre","OK")))</f>
        <v/>
      </c>
    </row>
    <row r="386" customFormat="false" ht="15" hidden="false" customHeight="false" outlineLevel="0" collapsed="false">
      <c r="A386" s="19"/>
      <c r="B386" s="15"/>
      <c r="C386" s="15"/>
      <c r="D386" s="15"/>
      <c r="E386" s="15"/>
      <c r="F386" s="21"/>
      <c r="G386" s="16"/>
      <c r="H386" s="15"/>
      <c r="I386" s="15"/>
      <c r="J386" s="15"/>
      <c r="K386" s="22" t="str">
        <f aca="false">IF(OR($B386="",$C386=""),"",IF($C386="Labour",N($F386)*IFERROR(INDEX(Rates!$B$5:$B$19,MATCH($E386,Rates!$A$5:$A$19,0)),0),N($F386)*N($G386)))</f>
        <v/>
      </c>
      <c r="L386" s="23" t="str">
        <f aca="false">IF(OR($B386="",$C386=""),"",IF(ISNA(MATCH($B386,Jobs!$A$5:$A$204,0)),"Job not found",IF(AND($C386="Labour",ISNA(MATCH($E386,Rates!$A$5:$A$19,0))),"Pick a work centre","OK")))</f>
        <v/>
      </c>
    </row>
    <row r="387" customFormat="false" ht="15" hidden="false" customHeight="false" outlineLevel="0" collapsed="false">
      <c r="A387" s="19"/>
      <c r="B387" s="15"/>
      <c r="C387" s="15"/>
      <c r="D387" s="15"/>
      <c r="E387" s="15"/>
      <c r="F387" s="21"/>
      <c r="G387" s="16"/>
      <c r="H387" s="15"/>
      <c r="I387" s="15"/>
      <c r="J387" s="15"/>
      <c r="K387" s="22" t="str">
        <f aca="false">IF(OR($B387="",$C387=""),"",IF($C387="Labour",N($F387)*IFERROR(INDEX(Rates!$B$5:$B$19,MATCH($E387,Rates!$A$5:$A$19,0)),0),N($F387)*N($G387)))</f>
        <v/>
      </c>
      <c r="L387" s="23" t="str">
        <f aca="false">IF(OR($B387="",$C387=""),"",IF(ISNA(MATCH($B387,Jobs!$A$5:$A$204,0)),"Job not found",IF(AND($C387="Labour",ISNA(MATCH($E387,Rates!$A$5:$A$19,0))),"Pick a work centre","OK")))</f>
        <v/>
      </c>
    </row>
    <row r="388" customFormat="false" ht="15" hidden="false" customHeight="false" outlineLevel="0" collapsed="false">
      <c r="A388" s="19"/>
      <c r="B388" s="15"/>
      <c r="C388" s="15"/>
      <c r="D388" s="15"/>
      <c r="E388" s="15"/>
      <c r="F388" s="21"/>
      <c r="G388" s="16"/>
      <c r="H388" s="15"/>
      <c r="I388" s="15"/>
      <c r="J388" s="15"/>
      <c r="K388" s="22" t="str">
        <f aca="false">IF(OR($B388="",$C388=""),"",IF($C388="Labour",N($F388)*IFERROR(INDEX(Rates!$B$5:$B$19,MATCH($E388,Rates!$A$5:$A$19,0)),0),N($F388)*N($G388)))</f>
        <v/>
      </c>
      <c r="L388" s="23" t="str">
        <f aca="false">IF(OR($B388="",$C388=""),"",IF(ISNA(MATCH($B388,Jobs!$A$5:$A$204,0)),"Job not found",IF(AND($C388="Labour",ISNA(MATCH($E388,Rates!$A$5:$A$19,0))),"Pick a work centre","OK")))</f>
        <v/>
      </c>
    </row>
    <row r="389" customFormat="false" ht="15" hidden="false" customHeight="false" outlineLevel="0" collapsed="false">
      <c r="A389" s="19"/>
      <c r="B389" s="15"/>
      <c r="C389" s="15"/>
      <c r="D389" s="15"/>
      <c r="E389" s="15"/>
      <c r="F389" s="21"/>
      <c r="G389" s="16"/>
      <c r="H389" s="15"/>
      <c r="I389" s="15"/>
      <c r="J389" s="15"/>
      <c r="K389" s="22" t="str">
        <f aca="false">IF(OR($B389="",$C389=""),"",IF($C389="Labour",N($F389)*IFERROR(INDEX(Rates!$B$5:$B$19,MATCH($E389,Rates!$A$5:$A$19,0)),0),N($F389)*N($G389)))</f>
        <v/>
      </c>
      <c r="L389" s="23" t="str">
        <f aca="false">IF(OR($B389="",$C389=""),"",IF(ISNA(MATCH($B389,Jobs!$A$5:$A$204,0)),"Job not found",IF(AND($C389="Labour",ISNA(MATCH($E389,Rates!$A$5:$A$19,0))),"Pick a work centre","OK")))</f>
        <v/>
      </c>
    </row>
    <row r="390" customFormat="false" ht="15" hidden="false" customHeight="false" outlineLevel="0" collapsed="false">
      <c r="A390" s="19"/>
      <c r="B390" s="15"/>
      <c r="C390" s="15"/>
      <c r="D390" s="15"/>
      <c r="E390" s="15"/>
      <c r="F390" s="21"/>
      <c r="G390" s="16"/>
      <c r="H390" s="15"/>
      <c r="I390" s="15"/>
      <c r="J390" s="15"/>
      <c r="K390" s="22" t="str">
        <f aca="false">IF(OR($B390="",$C390=""),"",IF($C390="Labour",N($F390)*IFERROR(INDEX(Rates!$B$5:$B$19,MATCH($E390,Rates!$A$5:$A$19,0)),0),N($F390)*N($G390)))</f>
        <v/>
      </c>
      <c r="L390" s="23" t="str">
        <f aca="false">IF(OR($B390="",$C390=""),"",IF(ISNA(MATCH($B390,Jobs!$A$5:$A$204,0)),"Job not found",IF(AND($C390="Labour",ISNA(MATCH($E390,Rates!$A$5:$A$19,0))),"Pick a work centre","OK")))</f>
        <v/>
      </c>
    </row>
    <row r="391" customFormat="false" ht="15" hidden="false" customHeight="false" outlineLevel="0" collapsed="false">
      <c r="A391" s="19"/>
      <c r="B391" s="15"/>
      <c r="C391" s="15"/>
      <c r="D391" s="15"/>
      <c r="E391" s="15"/>
      <c r="F391" s="21"/>
      <c r="G391" s="16"/>
      <c r="H391" s="15"/>
      <c r="I391" s="15"/>
      <c r="J391" s="15"/>
      <c r="K391" s="22" t="str">
        <f aca="false">IF(OR($B391="",$C391=""),"",IF($C391="Labour",N($F391)*IFERROR(INDEX(Rates!$B$5:$B$19,MATCH($E391,Rates!$A$5:$A$19,0)),0),N($F391)*N($G391)))</f>
        <v/>
      </c>
      <c r="L391" s="23" t="str">
        <f aca="false">IF(OR($B391="",$C391=""),"",IF(ISNA(MATCH($B391,Jobs!$A$5:$A$204,0)),"Job not found",IF(AND($C391="Labour",ISNA(MATCH($E391,Rates!$A$5:$A$19,0))),"Pick a work centre","OK")))</f>
        <v/>
      </c>
    </row>
    <row r="392" customFormat="false" ht="15" hidden="false" customHeight="false" outlineLevel="0" collapsed="false">
      <c r="A392" s="19"/>
      <c r="B392" s="15"/>
      <c r="C392" s="15"/>
      <c r="D392" s="15"/>
      <c r="E392" s="15"/>
      <c r="F392" s="21"/>
      <c r="G392" s="16"/>
      <c r="H392" s="15"/>
      <c r="I392" s="15"/>
      <c r="J392" s="15"/>
      <c r="K392" s="22" t="str">
        <f aca="false">IF(OR($B392="",$C392=""),"",IF($C392="Labour",N($F392)*IFERROR(INDEX(Rates!$B$5:$B$19,MATCH($E392,Rates!$A$5:$A$19,0)),0),N($F392)*N($G392)))</f>
        <v/>
      </c>
      <c r="L392" s="23" t="str">
        <f aca="false">IF(OR($B392="",$C392=""),"",IF(ISNA(MATCH($B392,Jobs!$A$5:$A$204,0)),"Job not found",IF(AND($C392="Labour",ISNA(MATCH($E392,Rates!$A$5:$A$19,0))),"Pick a work centre","OK")))</f>
        <v/>
      </c>
    </row>
    <row r="393" customFormat="false" ht="15" hidden="false" customHeight="false" outlineLevel="0" collapsed="false">
      <c r="A393" s="19"/>
      <c r="B393" s="15"/>
      <c r="C393" s="15"/>
      <c r="D393" s="15"/>
      <c r="E393" s="15"/>
      <c r="F393" s="21"/>
      <c r="G393" s="16"/>
      <c r="H393" s="15"/>
      <c r="I393" s="15"/>
      <c r="J393" s="15"/>
      <c r="K393" s="22" t="str">
        <f aca="false">IF(OR($B393="",$C393=""),"",IF($C393="Labour",N($F393)*IFERROR(INDEX(Rates!$B$5:$B$19,MATCH($E393,Rates!$A$5:$A$19,0)),0),N($F393)*N($G393)))</f>
        <v/>
      </c>
      <c r="L393" s="23" t="str">
        <f aca="false">IF(OR($B393="",$C393=""),"",IF(ISNA(MATCH($B393,Jobs!$A$5:$A$204,0)),"Job not found",IF(AND($C393="Labour",ISNA(MATCH($E393,Rates!$A$5:$A$19,0))),"Pick a work centre","OK")))</f>
        <v/>
      </c>
    </row>
    <row r="394" customFormat="false" ht="15" hidden="false" customHeight="false" outlineLevel="0" collapsed="false">
      <c r="A394" s="19"/>
      <c r="B394" s="15"/>
      <c r="C394" s="15"/>
      <c r="D394" s="15"/>
      <c r="E394" s="15"/>
      <c r="F394" s="21"/>
      <c r="G394" s="16"/>
      <c r="H394" s="15"/>
      <c r="I394" s="15"/>
      <c r="J394" s="15"/>
      <c r="K394" s="22" t="str">
        <f aca="false">IF(OR($B394="",$C394=""),"",IF($C394="Labour",N($F394)*IFERROR(INDEX(Rates!$B$5:$B$19,MATCH($E394,Rates!$A$5:$A$19,0)),0),N($F394)*N($G394)))</f>
        <v/>
      </c>
      <c r="L394" s="23" t="str">
        <f aca="false">IF(OR($B394="",$C394=""),"",IF(ISNA(MATCH($B394,Jobs!$A$5:$A$204,0)),"Job not found",IF(AND($C394="Labour",ISNA(MATCH($E394,Rates!$A$5:$A$19,0))),"Pick a work centre","OK")))</f>
        <v/>
      </c>
    </row>
    <row r="395" customFormat="false" ht="15" hidden="false" customHeight="false" outlineLevel="0" collapsed="false">
      <c r="A395" s="19"/>
      <c r="B395" s="15"/>
      <c r="C395" s="15"/>
      <c r="D395" s="15"/>
      <c r="E395" s="15"/>
      <c r="F395" s="21"/>
      <c r="G395" s="16"/>
      <c r="H395" s="15"/>
      <c r="I395" s="15"/>
      <c r="J395" s="15"/>
      <c r="K395" s="22" t="str">
        <f aca="false">IF(OR($B395="",$C395=""),"",IF($C395="Labour",N($F395)*IFERROR(INDEX(Rates!$B$5:$B$19,MATCH($E395,Rates!$A$5:$A$19,0)),0),N($F395)*N($G395)))</f>
        <v/>
      </c>
      <c r="L395" s="23" t="str">
        <f aca="false">IF(OR($B395="",$C395=""),"",IF(ISNA(MATCH($B395,Jobs!$A$5:$A$204,0)),"Job not found",IF(AND($C395="Labour",ISNA(MATCH($E395,Rates!$A$5:$A$19,0))),"Pick a work centre","OK")))</f>
        <v/>
      </c>
    </row>
    <row r="396" customFormat="false" ht="15" hidden="false" customHeight="false" outlineLevel="0" collapsed="false">
      <c r="A396" s="19"/>
      <c r="B396" s="15"/>
      <c r="C396" s="15"/>
      <c r="D396" s="15"/>
      <c r="E396" s="15"/>
      <c r="F396" s="21"/>
      <c r="G396" s="16"/>
      <c r="H396" s="15"/>
      <c r="I396" s="15"/>
      <c r="J396" s="15"/>
      <c r="K396" s="22" t="str">
        <f aca="false">IF(OR($B396="",$C396=""),"",IF($C396="Labour",N($F396)*IFERROR(INDEX(Rates!$B$5:$B$19,MATCH($E396,Rates!$A$5:$A$19,0)),0),N($F396)*N($G396)))</f>
        <v/>
      </c>
      <c r="L396" s="23" t="str">
        <f aca="false">IF(OR($B396="",$C396=""),"",IF(ISNA(MATCH($B396,Jobs!$A$5:$A$204,0)),"Job not found",IF(AND($C396="Labour",ISNA(MATCH($E396,Rates!$A$5:$A$19,0))),"Pick a work centre","OK")))</f>
        <v/>
      </c>
    </row>
    <row r="397" customFormat="false" ht="15" hidden="false" customHeight="false" outlineLevel="0" collapsed="false">
      <c r="A397" s="19"/>
      <c r="B397" s="15"/>
      <c r="C397" s="15"/>
      <c r="D397" s="15"/>
      <c r="E397" s="15"/>
      <c r="F397" s="21"/>
      <c r="G397" s="16"/>
      <c r="H397" s="15"/>
      <c r="I397" s="15"/>
      <c r="J397" s="15"/>
      <c r="K397" s="22" t="str">
        <f aca="false">IF(OR($B397="",$C397=""),"",IF($C397="Labour",N($F397)*IFERROR(INDEX(Rates!$B$5:$B$19,MATCH($E397,Rates!$A$5:$A$19,0)),0),N($F397)*N($G397)))</f>
        <v/>
      </c>
      <c r="L397" s="23" t="str">
        <f aca="false">IF(OR($B397="",$C397=""),"",IF(ISNA(MATCH($B397,Jobs!$A$5:$A$204,0)),"Job not found",IF(AND($C397="Labour",ISNA(MATCH($E397,Rates!$A$5:$A$19,0))),"Pick a work centre","OK")))</f>
        <v/>
      </c>
    </row>
    <row r="398" customFormat="false" ht="15" hidden="false" customHeight="false" outlineLevel="0" collapsed="false">
      <c r="A398" s="19"/>
      <c r="B398" s="15"/>
      <c r="C398" s="15"/>
      <c r="D398" s="15"/>
      <c r="E398" s="15"/>
      <c r="F398" s="21"/>
      <c r="G398" s="16"/>
      <c r="H398" s="15"/>
      <c r="I398" s="15"/>
      <c r="J398" s="15"/>
      <c r="K398" s="22" t="str">
        <f aca="false">IF(OR($B398="",$C398=""),"",IF($C398="Labour",N($F398)*IFERROR(INDEX(Rates!$B$5:$B$19,MATCH($E398,Rates!$A$5:$A$19,0)),0),N($F398)*N($G398)))</f>
        <v/>
      </c>
      <c r="L398" s="23" t="str">
        <f aca="false">IF(OR($B398="",$C398=""),"",IF(ISNA(MATCH($B398,Jobs!$A$5:$A$204,0)),"Job not found",IF(AND($C398="Labour",ISNA(MATCH($E398,Rates!$A$5:$A$19,0))),"Pick a work centre","OK")))</f>
        <v/>
      </c>
    </row>
    <row r="399" customFormat="false" ht="15" hidden="false" customHeight="false" outlineLevel="0" collapsed="false">
      <c r="A399" s="19"/>
      <c r="B399" s="15"/>
      <c r="C399" s="15"/>
      <c r="D399" s="15"/>
      <c r="E399" s="15"/>
      <c r="F399" s="21"/>
      <c r="G399" s="16"/>
      <c r="H399" s="15"/>
      <c r="I399" s="15"/>
      <c r="J399" s="15"/>
      <c r="K399" s="22" t="str">
        <f aca="false">IF(OR($B399="",$C399=""),"",IF($C399="Labour",N($F399)*IFERROR(INDEX(Rates!$B$5:$B$19,MATCH($E399,Rates!$A$5:$A$19,0)),0),N($F399)*N($G399)))</f>
        <v/>
      </c>
      <c r="L399" s="23" t="str">
        <f aca="false">IF(OR($B399="",$C399=""),"",IF(ISNA(MATCH($B399,Jobs!$A$5:$A$204,0)),"Job not found",IF(AND($C399="Labour",ISNA(MATCH($E399,Rates!$A$5:$A$19,0))),"Pick a work centre","OK")))</f>
        <v/>
      </c>
    </row>
    <row r="400" customFormat="false" ht="15" hidden="false" customHeight="false" outlineLevel="0" collapsed="false">
      <c r="A400" s="19"/>
      <c r="B400" s="15"/>
      <c r="C400" s="15"/>
      <c r="D400" s="15"/>
      <c r="E400" s="15"/>
      <c r="F400" s="21"/>
      <c r="G400" s="16"/>
      <c r="H400" s="15"/>
      <c r="I400" s="15"/>
      <c r="J400" s="15"/>
      <c r="K400" s="22" t="str">
        <f aca="false">IF(OR($B400="",$C400=""),"",IF($C400="Labour",N($F400)*IFERROR(INDEX(Rates!$B$5:$B$19,MATCH($E400,Rates!$A$5:$A$19,0)),0),N($F400)*N($G400)))</f>
        <v/>
      </c>
      <c r="L400" s="23" t="str">
        <f aca="false">IF(OR($B400="",$C400=""),"",IF(ISNA(MATCH($B400,Jobs!$A$5:$A$204,0)),"Job not found",IF(AND($C400="Labour",ISNA(MATCH($E400,Rates!$A$5:$A$19,0))),"Pick a work centre","OK")))</f>
        <v/>
      </c>
    </row>
    <row r="401" customFormat="false" ht="15" hidden="false" customHeight="false" outlineLevel="0" collapsed="false">
      <c r="A401" s="19"/>
      <c r="B401" s="15"/>
      <c r="C401" s="15"/>
      <c r="D401" s="15"/>
      <c r="E401" s="15"/>
      <c r="F401" s="21"/>
      <c r="G401" s="16"/>
      <c r="H401" s="15"/>
      <c r="I401" s="15"/>
      <c r="J401" s="15"/>
      <c r="K401" s="22" t="str">
        <f aca="false">IF(OR($B401="",$C401=""),"",IF($C401="Labour",N($F401)*IFERROR(INDEX(Rates!$B$5:$B$19,MATCH($E401,Rates!$A$5:$A$19,0)),0),N($F401)*N($G401)))</f>
        <v/>
      </c>
      <c r="L401" s="23" t="str">
        <f aca="false">IF(OR($B401="",$C401=""),"",IF(ISNA(MATCH($B401,Jobs!$A$5:$A$204,0)),"Job not found",IF(AND($C401="Labour",ISNA(MATCH($E401,Rates!$A$5:$A$19,0))),"Pick a work centre","OK")))</f>
        <v/>
      </c>
    </row>
    <row r="402" customFormat="false" ht="15" hidden="false" customHeight="false" outlineLevel="0" collapsed="false">
      <c r="A402" s="19"/>
      <c r="B402" s="15"/>
      <c r="C402" s="15"/>
      <c r="D402" s="15"/>
      <c r="E402" s="15"/>
      <c r="F402" s="21"/>
      <c r="G402" s="16"/>
      <c r="H402" s="15"/>
      <c r="I402" s="15"/>
      <c r="J402" s="15"/>
      <c r="K402" s="22" t="str">
        <f aca="false">IF(OR($B402="",$C402=""),"",IF($C402="Labour",N($F402)*IFERROR(INDEX(Rates!$B$5:$B$19,MATCH($E402,Rates!$A$5:$A$19,0)),0),N($F402)*N($G402)))</f>
        <v/>
      </c>
      <c r="L402" s="23" t="str">
        <f aca="false">IF(OR($B402="",$C402=""),"",IF(ISNA(MATCH($B402,Jobs!$A$5:$A$204,0)),"Job not found",IF(AND($C402="Labour",ISNA(MATCH($E402,Rates!$A$5:$A$19,0))),"Pick a work centre","OK")))</f>
        <v/>
      </c>
    </row>
    <row r="403" customFormat="false" ht="15" hidden="false" customHeight="false" outlineLevel="0" collapsed="false">
      <c r="A403" s="19"/>
      <c r="B403" s="15"/>
      <c r="C403" s="15"/>
      <c r="D403" s="15"/>
      <c r="E403" s="15"/>
      <c r="F403" s="21"/>
      <c r="G403" s="16"/>
      <c r="H403" s="15"/>
      <c r="I403" s="15"/>
      <c r="J403" s="15"/>
      <c r="K403" s="22" t="str">
        <f aca="false">IF(OR($B403="",$C403=""),"",IF($C403="Labour",N($F403)*IFERROR(INDEX(Rates!$B$5:$B$19,MATCH($E403,Rates!$A$5:$A$19,0)),0),N($F403)*N($G403)))</f>
        <v/>
      </c>
      <c r="L403" s="23" t="str">
        <f aca="false">IF(OR($B403="",$C403=""),"",IF(ISNA(MATCH($B403,Jobs!$A$5:$A$204,0)),"Job not found",IF(AND($C403="Labour",ISNA(MATCH($E403,Rates!$A$5:$A$19,0))),"Pick a work centre","OK")))</f>
        <v/>
      </c>
    </row>
    <row r="404" customFormat="false" ht="15" hidden="false" customHeight="false" outlineLevel="0" collapsed="false">
      <c r="A404" s="19"/>
      <c r="B404" s="15"/>
      <c r="C404" s="15"/>
      <c r="D404" s="15"/>
      <c r="E404" s="15"/>
      <c r="F404" s="21"/>
      <c r="G404" s="16"/>
      <c r="H404" s="15"/>
      <c r="I404" s="15"/>
      <c r="J404" s="15"/>
      <c r="K404" s="22" t="str">
        <f aca="false">IF(OR($B404="",$C404=""),"",IF($C404="Labour",N($F404)*IFERROR(INDEX(Rates!$B$5:$B$19,MATCH($E404,Rates!$A$5:$A$19,0)),0),N($F404)*N($G404)))</f>
        <v/>
      </c>
      <c r="L404" s="23" t="str">
        <f aca="false">IF(OR($B404="",$C404=""),"",IF(ISNA(MATCH($B404,Jobs!$A$5:$A$204,0)),"Job not found",IF(AND($C404="Labour",ISNA(MATCH($E404,Rates!$A$5:$A$19,0))),"Pick a work centre","OK")))</f>
        <v/>
      </c>
    </row>
    <row r="405" customFormat="false" ht="15" hidden="false" customHeight="false" outlineLevel="0" collapsed="false">
      <c r="A405" s="19"/>
      <c r="B405" s="15"/>
      <c r="C405" s="15"/>
      <c r="D405" s="15"/>
      <c r="E405" s="15"/>
      <c r="F405" s="21"/>
      <c r="G405" s="16"/>
      <c r="H405" s="15"/>
      <c r="I405" s="15"/>
      <c r="J405" s="15"/>
      <c r="K405" s="22" t="str">
        <f aca="false">IF(OR($B405="",$C405=""),"",IF($C405="Labour",N($F405)*IFERROR(INDEX(Rates!$B$5:$B$19,MATCH($E405,Rates!$A$5:$A$19,0)),0),N($F405)*N($G405)))</f>
        <v/>
      </c>
      <c r="L405" s="23" t="str">
        <f aca="false">IF(OR($B405="",$C405=""),"",IF(ISNA(MATCH($B405,Jobs!$A$5:$A$204,0)),"Job not found",IF(AND($C405="Labour",ISNA(MATCH($E405,Rates!$A$5:$A$19,0))),"Pick a work centre","OK")))</f>
        <v/>
      </c>
    </row>
    <row r="406" customFormat="false" ht="15" hidden="false" customHeight="false" outlineLevel="0" collapsed="false">
      <c r="A406" s="19"/>
      <c r="B406" s="15"/>
      <c r="C406" s="15"/>
      <c r="D406" s="15"/>
      <c r="E406" s="15"/>
      <c r="F406" s="21"/>
      <c r="G406" s="16"/>
      <c r="H406" s="15"/>
      <c r="I406" s="15"/>
      <c r="J406" s="15"/>
      <c r="K406" s="22" t="str">
        <f aca="false">IF(OR($B406="",$C406=""),"",IF($C406="Labour",N($F406)*IFERROR(INDEX(Rates!$B$5:$B$19,MATCH($E406,Rates!$A$5:$A$19,0)),0),N($F406)*N($G406)))</f>
        <v/>
      </c>
      <c r="L406" s="23" t="str">
        <f aca="false">IF(OR($B406="",$C406=""),"",IF(ISNA(MATCH($B406,Jobs!$A$5:$A$204,0)),"Job not found",IF(AND($C406="Labour",ISNA(MATCH($E406,Rates!$A$5:$A$19,0))),"Pick a work centre","OK")))</f>
        <v/>
      </c>
    </row>
    <row r="407" customFormat="false" ht="15" hidden="false" customHeight="false" outlineLevel="0" collapsed="false">
      <c r="A407" s="19"/>
      <c r="B407" s="15"/>
      <c r="C407" s="15"/>
      <c r="D407" s="15"/>
      <c r="E407" s="15"/>
      <c r="F407" s="21"/>
      <c r="G407" s="16"/>
      <c r="H407" s="15"/>
      <c r="I407" s="15"/>
      <c r="J407" s="15"/>
      <c r="K407" s="22" t="str">
        <f aca="false">IF(OR($B407="",$C407=""),"",IF($C407="Labour",N($F407)*IFERROR(INDEX(Rates!$B$5:$B$19,MATCH($E407,Rates!$A$5:$A$19,0)),0),N($F407)*N($G407)))</f>
        <v/>
      </c>
      <c r="L407" s="23" t="str">
        <f aca="false">IF(OR($B407="",$C407=""),"",IF(ISNA(MATCH($B407,Jobs!$A$5:$A$204,0)),"Job not found",IF(AND($C407="Labour",ISNA(MATCH($E407,Rates!$A$5:$A$19,0))),"Pick a work centre","OK")))</f>
        <v/>
      </c>
    </row>
    <row r="408" customFormat="false" ht="15" hidden="false" customHeight="false" outlineLevel="0" collapsed="false">
      <c r="A408" s="19"/>
      <c r="B408" s="15"/>
      <c r="C408" s="15"/>
      <c r="D408" s="15"/>
      <c r="E408" s="15"/>
      <c r="F408" s="21"/>
      <c r="G408" s="16"/>
      <c r="H408" s="15"/>
      <c r="I408" s="15"/>
      <c r="J408" s="15"/>
      <c r="K408" s="22" t="str">
        <f aca="false">IF(OR($B408="",$C408=""),"",IF($C408="Labour",N($F408)*IFERROR(INDEX(Rates!$B$5:$B$19,MATCH($E408,Rates!$A$5:$A$19,0)),0),N($F408)*N($G408)))</f>
        <v/>
      </c>
      <c r="L408" s="23" t="str">
        <f aca="false">IF(OR($B408="",$C408=""),"",IF(ISNA(MATCH($B408,Jobs!$A$5:$A$204,0)),"Job not found",IF(AND($C408="Labour",ISNA(MATCH($E408,Rates!$A$5:$A$19,0))),"Pick a work centre","OK")))</f>
        <v/>
      </c>
    </row>
    <row r="409" customFormat="false" ht="15" hidden="false" customHeight="false" outlineLevel="0" collapsed="false">
      <c r="A409" s="19"/>
      <c r="B409" s="15"/>
      <c r="C409" s="15"/>
      <c r="D409" s="15"/>
      <c r="E409" s="15"/>
      <c r="F409" s="21"/>
      <c r="G409" s="16"/>
      <c r="H409" s="15"/>
      <c r="I409" s="15"/>
      <c r="J409" s="15"/>
      <c r="K409" s="22" t="str">
        <f aca="false">IF(OR($B409="",$C409=""),"",IF($C409="Labour",N($F409)*IFERROR(INDEX(Rates!$B$5:$B$19,MATCH($E409,Rates!$A$5:$A$19,0)),0),N($F409)*N($G409)))</f>
        <v/>
      </c>
      <c r="L409" s="23" t="str">
        <f aca="false">IF(OR($B409="",$C409=""),"",IF(ISNA(MATCH($B409,Jobs!$A$5:$A$204,0)),"Job not found",IF(AND($C409="Labour",ISNA(MATCH($E409,Rates!$A$5:$A$19,0))),"Pick a work centre","OK")))</f>
        <v/>
      </c>
    </row>
    <row r="410" customFormat="false" ht="15" hidden="false" customHeight="false" outlineLevel="0" collapsed="false">
      <c r="A410" s="19"/>
      <c r="B410" s="15"/>
      <c r="C410" s="15"/>
      <c r="D410" s="15"/>
      <c r="E410" s="15"/>
      <c r="F410" s="21"/>
      <c r="G410" s="16"/>
      <c r="H410" s="15"/>
      <c r="I410" s="15"/>
      <c r="J410" s="15"/>
      <c r="K410" s="22" t="str">
        <f aca="false">IF(OR($B410="",$C410=""),"",IF($C410="Labour",N($F410)*IFERROR(INDEX(Rates!$B$5:$B$19,MATCH($E410,Rates!$A$5:$A$19,0)),0),N($F410)*N($G410)))</f>
        <v/>
      </c>
      <c r="L410" s="23" t="str">
        <f aca="false">IF(OR($B410="",$C410=""),"",IF(ISNA(MATCH($B410,Jobs!$A$5:$A$204,0)),"Job not found",IF(AND($C410="Labour",ISNA(MATCH($E410,Rates!$A$5:$A$19,0))),"Pick a work centre","OK")))</f>
        <v/>
      </c>
    </row>
    <row r="411" customFormat="false" ht="15" hidden="false" customHeight="false" outlineLevel="0" collapsed="false">
      <c r="A411" s="19"/>
      <c r="B411" s="15"/>
      <c r="C411" s="15"/>
      <c r="D411" s="15"/>
      <c r="E411" s="15"/>
      <c r="F411" s="21"/>
      <c r="G411" s="16"/>
      <c r="H411" s="15"/>
      <c r="I411" s="15"/>
      <c r="J411" s="15"/>
      <c r="K411" s="22" t="str">
        <f aca="false">IF(OR($B411="",$C411=""),"",IF($C411="Labour",N($F411)*IFERROR(INDEX(Rates!$B$5:$B$19,MATCH($E411,Rates!$A$5:$A$19,0)),0),N($F411)*N($G411)))</f>
        <v/>
      </c>
      <c r="L411" s="23" t="str">
        <f aca="false">IF(OR($B411="",$C411=""),"",IF(ISNA(MATCH($B411,Jobs!$A$5:$A$204,0)),"Job not found",IF(AND($C411="Labour",ISNA(MATCH($E411,Rates!$A$5:$A$19,0))),"Pick a work centre","OK")))</f>
        <v/>
      </c>
    </row>
    <row r="412" customFormat="false" ht="15" hidden="false" customHeight="false" outlineLevel="0" collapsed="false">
      <c r="A412" s="19"/>
      <c r="B412" s="15"/>
      <c r="C412" s="15"/>
      <c r="D412" s="15"/>
      <c r="E412" s="15"/>
      <c r="F412" s="21"/>
      <c r="G412" s="16"/>
      <c r="H412" s="15"/>
      <c r="I412" s="15"/>
      <c r="J412" s="15"/>
      <c r="K412" s="22" t="str">
        <f aca="false">IF(OR($B412="",$C412=""),"",IF($C412="Labour",N($F412)*IFERROR(INDEX(Rates!$B$5:$B$19,MATCH($E412,Rates!$A$5:$A$19,0)),0),N($F412)*N($G412)))</f>
        <v/>
      </c>
      <c r="L412" s="23" t="str">
        <f aca="false">IF(OR($B412="",$C412=""),"",IF(ISNA(MATCH($B412,Jobs!$A$5:$A$204,0)),"Job not found",IF(AND($C412="Labour",ISNA(MATCH($E412,Rates!$A$5:$A$19,0))),"Pick a work centre","OK")))</f>
        <v/>
      </c>
    </row>
    <row r="413" customFormat="false" ht="15" hidden="false" customHeight="false" outlineLevel="0" collapsed="false">
      <c r="A413" s="19"/>
      <c r="B413" s="15"/>
      <c r="C413" s="15"/>
      <c r="D413" s="15"/>
      <c r="E413" s="15"/>
      <c r="F413" s="21"/>
      <c r="G413" s="16"/>
      <c r="H413" s="15"/>
      <c r="I413" s="15"/>
      <c r="J413" s="15"/>
      <c r="K413" s="22" t="str">
        <f aca="false">IF(OR($B413="",$C413=""),"",IF($C413="Labour",N($F413)*IFERROR(INDEX(Rates!$B$5:$B$19,MATCH($E413,Rates!$A$5:$A$19,0)),0),N($F413)*N($G413)))</f>
        <v/>
      </c>
      <c r="L413" s="23" t="str">
        <f aca="false">IF(OR($B413="",$C413=""),"",IF(ISNA(MATCH($B413,Jobs!$A$5:$A$204,0)),"Job not found",IF(AND($C413="Labour",ISNA(MATCH($E413,Rates!$A$5:$A$19,0))),"Pick a work centre","OK")))</f>
        <v/>
      </c>
    </row>
    <row r="414" customFormat="false" ht="15" hidden="false" customHeight="false" outlineLevel="0" collapsed="false">
      <c r="A414" s="19"/>
      <c r="B414" s="15"/>
      <c r="C414" s="15"/>
      <c r="D414" s="15"/>
      <c r="E414" s="15"/>
      <c r="F414" s="21"/>
      <c r="G414" s="16"/>
      <c r="H414" s="15"/>
      <c r="I414" s="15"/>
      <c r="J414" s="15"/>
      <c r="K414" s="22" t="str">
        <f aca="false">IF(OR($B414="",$C414=""),"",IF($C414="Labour",N($F414)*IFERROR(INDEX(Rates!$B$5:$B$19,MATCH($E414,Rates!$A$5:$A$19,0)),0),N($F414)*N($G414)))</f>
        <v/>
      </c>
      <c r="L414" s="23" t="str">
        <f aca="false">IF(OR($B414="",$C414=""),"",IF(ISNA(MATCH($B414,Jobs!$A$5:$A$204,0)),"Job not found",IF(AND($C414="Labour",ISNA(MATCH($E414,Rates!$A$5:$A$19,0))),"Pick a work centre","OK")))</f>
        <v/>
      </c>
    </row>
    <row r="415" customFormat="false" ht="15" hidden="false" customHeight="false" outlineLevel="0" collapsed="false">
      <c r="A415" s="19"/>
      <c r="B415" s="15"/>
      <c r="C415" s="15"/>
      <c r="D415" s="15"/>
      <c r="E415" s="15"/>
      <c r="F415" s="21"/>
      <c r="G415" s="16"/>
      <c r="H415" s="15"/>
      <c r="I415" s="15"/>
      <c r="J415" s="15"/>
      <c r="K415" s="22" t="str">
        <f aca="false">IF(OR($B415="",$C415=""),"",IF($C415="Labour",N($F415)*IFERROR(INDEX(Rates!$B$5:$B$19,MATCH($E415,Rates!$A$5:$A$19,0)),0),N($F415)*N($G415)))</f>
        <v/>
      </c>
      <c r="L415" s="23" t="str">
        <f aca="false">IF(OR($B415="",$C415=""),"",IF(ISNA(MATCH($B415,Jobs!$A$5:$A$204,0)),"Job not found",IF(AND($C415="Labour",ISNA(MATCH($E415,Rates!$A$5:$A$19,0))),"Pick a work centre","OK")))</f>
        <v/>
      </c>
    </row>
    <row r="416" customFormat="false" ht="15" hidden="false" customHeight="false" outlineLevel="0" collapsed="false">
      <c r="A416" s="19"/>
      <c r="B416" s="15"/>
      <c r="C416" s="15"/>
      <c r="D416" s="15"/>
      <c r="E416" s="15"/>
      <c r="F416" s="21"/>
      <c r="G416" s="16"/>
      <c r="H416" s="15"/>
      <c r="I416" s="15"/>
      <c r="J416" s="15"/>
      <c r="K416" s="22" t="str">
        <f aca="false">IF(OR($B416="",$C416=""),"",IF($C416="Labour",N($F416)*IFERROR(INDEX(Rates!$B$5:$B$19,MATCH($E416,Rates!$A$5:$A$19,0)),0),N($F416)*N($G416)))</f>
        <v/>
      </c>
      <c r="L416" s="23" t="str">
        <f aca="false">IF(OR($B416="",$C416=""),"",IF(ISNA(MATCH($B416,Jobs!$A$5:$A$204,0)),"Job not found",IF(AND($C416="Labour",ISNA(MATCH($E416,Rates!$A$5:$A$19,0))),"Pick a work centre","OK")))</f>
        <v/>
      </c>
    </row>
    <row r="417" customFormat="false" ht="15" hidden="false" customHeight="false" outlineLevel="0" collapsed="false">
      <c r="A417" s="19"/>
      <c r="B417" s="15"/>
      <c r="C417" s="15"/>
      <c r="D417" s="15"/>
      <c r="E417" s="15"/>
      <c r="F417" s="21"/>
      <c r="G417" s="16"/>
      <c r="H417" s="15"/>
      <c r="I417" s="15"/>
      <c r="J417" s="15"/>
      <c r="K417" s="22" t="str">
        <f aca="false">IF(OR($B417="",$C417=""),"",IF($C417="Labour",N($F417)*IFERROR(INDEX(Rates!$B$5:$B$19,MATCH($E417,Rates!$A$5:$A$19,0)),0),N($F417)*N($G417)))</f>
        <v/>
      </c>
      <c r="L417" s="23" t="str">
        <f aca="false">IF(OR($B417="",$C417=""),"",IF(ISNA(MATCH($B417,Jobs!$A$5:$A$204,0)),"Job not found",IF(AND($C417="Labour",ISNA(MATCH($E417,Rates!$A$5:$A$19,0))),"Pick a work centre","OK")))</f>
        <v/>
      </c>
    </row>
    <row r="418" customFormat="false" ht="15" hidden="false" customHeight="false" outlineLevel="0" collapsed="false">
      <c r="A418" s="19"/>
      <c r="B418" s="15"/>
      <c r="C418" s="15"/>
      <c r="D418" s="15"/>
      <c r="E418" s="15"/>
      <c r="F418" s="21"/>
      <c r="G418" s="16"/>
      <c r="H418" s="15"/>
      <c r="I418" s="15"/>
      <c r="J418" s="15"/>
      <c r="K418" s="22" t="str">
        <f aca="false">IF(OR($B418="",$C418=""),"",IF($C418="Labour",N($F418)*IFERROR(INDEX(Rates!$B$5:$B$19,MATCH($E418,Rates!$A$5:$A$19,0)),0),N($F418)*N($G418)))</f>
        <v/>
      </c>
      <c r="L418" s="23" t="str">
        <f aca="false">IF(OR($B418="",$C418=""),"",IF(ISNA(MATCH($B418,Jobs!$A$5:$A$204,0)),"Job not found",IF(AND($C418="Labour",ISNA(MATCH($E418,Rates!$A$5:$A$19,0))),"Pick a work centre","OK")))</f>
        <v/>
      </c>
    </row>
    <row r="419" customFormat="false" ht="15" hidden="false" customHeight="false" outlineLevel="0" collapsed="false">
      <c r="A419" s="19"/>
      <c r="B419" s="15"/>
      <c r="C419" s="15"/>
      <c r="D419" s="15"/>
      <c r="E419" s="15"/>
      <c r="F419" s="21"/>
      <c r="G419" s="16"/>
      <c r="H419" s="15"/>
      <c r="I419" s="15"/>
      <c r="J419" s="15"/>
      <c r="K419" s="22" t="str">
        <f aca="false">IF(OR($B419="",$C419=""),"",IF($C419="Labour",N($F419)*IFERROR(INDEX(Rates!$B$5:$B$19,MATCH($E419,Rates!$A$5:$A$19,0)),0),N($F419)*N($G419)))</f>
        <v/>
      </c>
      <c r="L419" s="23" t="str">
        <f aca="false">IF(OR($B419="",$C419=""),"",IF(ISNA(MATCH($B419,Jobs!$A$5:$A$204,0)),"Job not found",IF(AND($C419="Labour",ISNA(MATCH($E419,Rates!$A$5:$A$19,0))),"Pick a work centre","OK")))</f>
        <v/>
      </c>
    </row>
    <row r="420" customFormat="false" ht="15" hidden="false" customHeight="false" outlineLevel="0" collapsed="false">
      <c r="A420" s="19"/>
      <c r="B420" s="15"/>
      <c r="C420" s="15"/>
      <c r="D420" s="15"/>
      <c r="E420" s="15"/>
      <c r="F420" s="21"/>
      <c r="G420" s="16"/>
      <c r="H420" s="15"/>
      <c r="I420" s="15"/>
      <c r="J420" s="15"/>
      <c r="K420" s="22" t="str">
        <f aca="false">IF(OR($B420="",$C420=""),"",IF($C420="Labour",N($F420)*IFERROR(INDEX(Rates!$B$5:$B$19,MATCH($E420,Rates!$A$5:$A$19,0)),0),N($F420)*N($G420)))</f>
        <v/>
      </c>
      <c r="L420" s="23" t="str">
        <f aca="false">IF(OR($B420="",$C420=""),"",IF(ISNA(MATCH($B420,Jobs!$A$5:$A$204,0)),"Job not found",IF(AND($C420="Labour",ISNA(MATCH($E420,Rates!$A$5:$A$19,0))),"Pick a work centre","OK")))</f>
        <v/>
      </c>
    </row>
    <row r="421" customFormat="false" ht="15" hidden="false" customHeight="false" outlineLevel="0" collapsed="false">
      <c r="A421" s="19"/>
      <c r="B421" s="15"/>
      <c r="C421" s="15"/>
      <c r="D421" s="15"/>
      <c r="E421" s="15"/>
      <c r="F421" s="21"/>
      <c r="G421" s="16"/>
      <c r="H421" s="15"/>
      <c r="I421" s="15"/>
      <c r="J421" s="15"/>
      <c r="K421" s="22" t="str">
        <f aca="false">IF(OR($B421="",$C421=""),"",IF($C421="Labour",N($F421)*IFERROR(INDEX(Rates!$B$5:$B$19,MATCH($E421,Rates!$A$5:$A$19,0)),0),N($F421)*N($G421)))</f>
        <v/>
      </c>
      <c r="L421" s="23" t="str">
        <f aca="false">IF(OR($B421="",$C421=""),"",IF(ISNA(MATCH($B421,Jobs!$A$5:$A$204,0)),"Job not found",IF(AND($C421="Labour",ISNA(MATCH($E421,Rates!$A$5:$A$19,0))),"Pick a work centre","OK")))</f>
        <v/>
      </c>
    </row>
    <row r="422" customFormat="false" ht="15" hidden="false" customHeight="false" outlineLevel="0" collapsed="false">
      <c r="A422" s="19"/>
      <c r="B422" s="15"/>
      <c r="C422" s="15"/>
      <c r="D422" s="15"/>
      <c r="E422" s="15"/>
      <c r="F422" s="21"/>
      <c r="G422" s="16"/>
      <c r="H422" s="15"/>
      <c r="I422" s="15"/>
      <c r="J422" s="15"/>
      <c r="K422" s="22" t="str">
        <f aca="false">IF(OR($B422="",$C422=""),"",IF($C422="Labour",N($F422)*IFERROR(INDEX(Rates!$B$5:$B$19,MATCH($E422,Rates!$A$5:$A$19,0)),0),N($F422)*N($G422)))</f>
        <v/>
      </c>
      <c r="L422" s="23" t="str">
        <f aca="false">IF(OR($B422="",$C422=""),"",IF(ISNA(MATCH($B422,Jobs!$A$5:$A$204,0)),"Job not found",IF(AND($C422="Labour",ISNA(MATCH($E422,Rates!$A$5:$A$19,0))),"Pick a work centre","OK")))</f>
        <v/>
      </c>
    </row>
    <row r="423" customFormat="false" ht="15" hidden="false" customHeight="false" outlineLevel="0" collapsed="false">
      <c r="A423" s="19"/>
      <c r="B423" s="15"/>
      <c r="C423" s="15"/>
      <c r="D423" s="15"/>
      <c r="E423" s="15"/>
      <c r="F423" s="21"/>
      <c r="G423" s="16"/>
      <c r="H423" s="15"/>
      <c r="I423" s="15"/>
      <c r="J423" s="15"/>
      <c r="K423" s="22" t="str">
        <f aca="false">IF(OR($B423="",$C423=""),"",IF($C423="Labour",N($F423)*IFERROR(INDEX(Rates!$B$5:$B$19,MATCH($E423,Rates!$A$5:$A$19,0)),0),N($F423)*N($G423)))</f>
        <v/>
      </c>
      <c r="L423" s="23" t="str">
        <f aca="false">IF(OR($B423="",$C423=""),"",IF(ISNA(MATCH($B423,Jobs!$A$5:$A$204,0)),"Job not found",IF(AND($C423="Labour",ISNA(MATCH($E423,Rates!$A$5:$A$19,0))),"Pick a work centre","OK")))</f>
        <v/>
      </c>
    </row>
    <row r="424" customFormat="false" ht="15" hidden="false" customHeight="false" outlineLevel="0" collapsed="false">
      <c r="A424" s="19"/>
      <c r="B424" s="15"/>
      <c r="C424" s="15"/>
      <c r="D424" s="15"/>
      <c r="E424" s="15"/>
      <c r="F424" s="21"/>
      <c r="G424" s="16"/>
      <c r="H424" s="15"/>
      <c r="I424" s="15"/>
      <c r="J424" s="15"/>
      <c r="K424" s="22" t="str">
        <f aca="false">IF(OR($B424="",$C424=""),"",IF($C424="Labour",N($F424)*IFERROR(INDEX(Rates!$B$5:$B$19,MATCH($E424,Rates!$A$5:$A$19,0)),0),N($F424)*N($G424)))</f>
        <v/>
      </c>
      <c r="L424" s="23" t="str">
        <f aca="false">IF(OR($B424="",$C424=""),"",IF(ISNA(MATCH($B424,Jobs!$A$5:$A$204,0)),"Job not found",IF(AND($C424="Labour",ISNA(MATCH($E424,Rates!$A$5:$A$19,0))),"Pick a work centre","OK")))</f>
        <v/>
      </c>
    </row>
    <row r="425" customFormat="false" ht="15" hidden="false" customHeight="false" outlineLevel="0" collapsed="false">
      <c r="A425" s="19"/>
      <c r="B425" s="15"/>
      <c r="C425" s="15"/>
      <c r="D425" s="15"/>
      <c r="E425" s="15"/>
      <c r="F425" s="21"/>
      <c r="G425" s="16"/>
      <c r="H425" s="15"/>
      <c r="I425" s="15"/>
      <c r="J425" s="15"/>
      <c r="K425" s="22" t="str">
        <f aca="false">IF(OR($B425="",$C425=""),"",IF($C425="Labour",N($F425)*IFERROR(INDEX(Rates!$B$5:$B$19,MATCH($E425,Rates!$A$5:$A$19,0)),0),N($F425)*N($G425)))</f>
        <v/>
      </c>
      <c r="L425" s="23" t="str">
        <f aca="false">IF(OR($B425="",$C425=""),"",IF(ISNA(MATCH($B425,Jobs!$A$5:$A$204,0)),"Job not found",IF(AND($C425="Labour",ISNA(MATCH($E425,Rates!$A$5:$A$19,0))),"Pick a work centre","OK")))</f>
        <v/>
      </c>
    </row>
    <row r="426" customFormat="false" ht="15" hidden="false" customHeight="false" outlineLevel="0" collapsed="false">
      <c r="A426" s="19"/>
      <c r="B426" s="15"/>
      <c r="C426" s="15"/>
      <c r="D426" s="15"/>
      <c r="E426" s="15"/>
      <c r="F426" s="21"/>
      <c r="G426" s="16"/>
      <c r="H426" s="15"/>
      <c r="I426" s="15"/>
      <c r="J426" s="15"/>
      <c r="K426" s="22" t="str">
        <f aca="false">IF(OR($B426="",$C426=""),"",IF($C426="Labour",N($F426)*IFERROR(INDEX(Rates!$B$5:$B$19,MATCH($E426,Rates!$A$5:$A$19,0)),0),N($F426)*N($G426)))</f>
        <v/>
      </c>
      <c r="L426" s="23" t="str">
        <f aca="false">IF(OR($B426="",$C426=""),"",IF(ISNA(MATCH($B426,Jobs!$A$5:$A$204,0)),"Job not found",IF(AND($C426="Labour",ISNA(MATCH($E426,Rates!$A$5:$A$19,0))),"Pick a work centre","OK")))</f>
        <v/>
      </c>
    </row>
    <row r="427" customFormat="false" ht="15" hidden="false" customHeight="false" outlineLevel="0" collapsed="false">
      <c r="A427" s="19"/>
      <c r="B427" s="15"/>
      <c r="C427" s="15"/>
      <c r="D427" s="15"/>
      <c r="E427" s="15"/>
      <c r="F427" s="21"/>
      <c r="G427" s="16"/>
      <c r="H427" s="15"/>
      <c r="I427" s="15"/>
      <c r="J427" s="15"/>
      <c r="K427" s="22" t="str">
        <f aca="false">IF(OR($B427="",$C427=""),"",IF($C427="Labour",N($F427)*IFERROR(INDEX(Rates!$B$5:$B$19,MATCH($E427,Rates!$A$5:$A$19,0)),0),N($F427)*N($G427)))</f>
        <v/>
      </c>
      <c r="L427" s="23" t="str">
        <f aca="false">IF(OR($B427="",$C427=""),"",IF(ISNA(MATCH($B427,Jobs!$A$5:$A$204,0)),"Job not found",IF(AND($C427="Labour",ISNA(MATCH($E427,Rates!$A$5:$A$19,0))),"Pick a work centre","OK")))</f>
        <v/>
      </c>
    </row>
    <row r="428" customFormat="false" ht="15" hidden="false" customHeight="false" outlineLevel="0" collapsed="false">
      <c r="A428" s="19"/>
      <c r="B428" s="15"/>
      <c r="C428" s="15"/>
      <c r="D428" s="15"/>
      <c r="E428" s="15"/>
      <c r="F428" s="21"/>
      <c r="G428" s="16"/>
      <c r="H428" s="15"/>
      <c r="I428" s="15"/>
      <c r="J428" s="15"/>
      <c r="K428" s="22" t="str">
        <f aca="false">IF(OR($B428="",$C428=""),"",IF($C428="Labour",N($F428)*IFERROR(INDEX(Rates!$B$5:$B$19,MATCH($E428,Rates!$A$5:$A$19,0)),0),N($F428)*N($G428)))</f>
        <v/>
      </c>
      <c r="L428" s="23" t="str">
        <f aca="false">IF(OR($B428="",$C428=""),"",IF(ISNA(MATCH($B428,Jobs!$A$5:$A$204,0)),"Job not found",IF(AND($C428="Labour",ISNA(MATCH($E428,Rates!$A$5:$A$19,0))),"Pick a work centre","OK")))</f>
        <v/>
      </c>
    </row>
    <row r="429" customFormat="false" ht="15" hidden="false" customHeight="false" outlineLevel="0" collapsed="false">
      <c r="A429" s="19"/>
      <c r="B429" s="15"/>
      <c r="C429" s="15"/>
      <c r="D429" s="15"/>
      <c r="E429" s="15"/>
      <c r="F429" s="21"/>
      <c r="G429" s="16"/>
      <c r="H429" s="15"/>
      <c r="I429" s="15"/>
      <c r="J429" s="15"/>
      <c r="K429" s="22" t="str">
        <f aca="false">IF(OR($B429="",$C429=""),"",IF($C429="Labour",N($F429)*IFERROR(INDEX(Rates!$B$5:$B$19,MATCH($E429,Rates!$A$5:$A$19,0)),0),N($F429)*N($G429)))</f>
        <v/>
      </c>
      <c r="L429" s="23" t="str">
        <f aca="false">IF(OR($B429="",$C429=""),"",IF(ISNA(MATCH($B429,Jobs!$A$5:$A$204,0)),"Job not found",IF(AND($C429="Labour",ISNA(MATCH($E429,Rates!$A$5:$A$19,0))),"Pick a work centre","OK")))</f>
        <v/>
      </c>
    </row>
    <row r="430" customFormat="false" ht="15" hidden="false" customHeight="false" outlineLevel="0" collapsed="false">
      <c r="A430" s="19"/>
      <c r="B430" s="15"/>
      <c r="C430" s="15"/>
      <c r="D430" s="15"/>
      <c r="E430" s="15"/>
      <c r="F430" s="21"/>
      <c r="G430" s="16"/>
      <c r="H430" s="15"/>
      <c r="I430" s="15"/>
      <c r="J430" s="15"/>
      <c r="K430" s="22" t="str">
        <f aca="false">IF(OR($B430="",$C430=""),"",IF($C430="Labour",N($F430)*IFERROR(INDEX(Rates!$B$5:$B$19,MATCH($E430,Rates!$A$5:$A$19,0)),0),N($F430)*N($G430)))</f>
        <v/>
      </c>
      <c r="L430" s="23" t="str">
        <f aca="false">IF(OR($B430="",$C430=""),"",IF(ISNA(MATCH($B430,Jobs!$A$5:$A$204,0)),"Job not found",IF(AND($C430="Labour",ISNA(MATCH($E430,Rates!$A$5:$A$19,0))),"Pick a work centre","OK")))</f>
        <v/>
      </c>
    </row>
    <row r="431" customFormat="false" ht="15" hidden="false" customHeight="false" outlineLevel="0" collapsed="false">
      <c r="A431" s="19"/>
      <c r="B431" s="15"/>
      <c r="C431" s="15"/>
      <c r="D431" s="15"/>
      <c r="E431" s="15"/>
      <c r="F431" s="21"/>
      <c r="G431" s="16"/>
      <c r="H431" s="15"/>
      <c r="I431" s="15"/>
      <c r="J431" s="15"/>
      <c r="K431" s="22" t="str">
        <f aca="false">IF(OR($B431="",$C431=""),"",IF($C431="Labour",N($F431)*IFERROR(INDEX(Rates!$B$5:$B$19,MATCH($E431,Rates!$A$5:$A$19,0)),0),N($F431)*N($G431)))</f>
        <v/>
      </c>
      <c r="L431" s="23" t="str">
        <f aca="false">IF(OR($B431="",$C431=""),"",IF(ISNA(MATCH($B431,Jobs!$A$5:$A$204,0)),"Job not found",IF(AND($C431="Labour",ISNA(MATCH($E431,Rates!$A$5:$A$19,0))),"Pick a work centre","OK")))</f>
        <v/>
      </c>
    </row>
    <row r="432" customFormat="false" ht="15" hidden="false" customHeight="false" outlineLevel="0" collapsed="false">
      <c r="A432" s="19"/>
      <c r="B432" s="15"/>
      <c r="C432" s="15"/>
      <c r="D432" s="15"/>
      <c r="E432" s="15"/>
      <c r="F432" s="21"/>
      <c r="G432" s="16"/>
      <c r="H432" s="15"/>
      <c r="I432" s="15"/>
      <c r="J432" s="15"/>
      <c r="K432" s="22" t="str">
        <f aca="false">IF(OR($B432="",$C432=""),"",IF($C432="Labour",N($F432)*IFERROR(INDEX(Rates!$B$5:$B$19,MATCH($E432,Rates!$A$5:$A$19,0)),0),N($F432)*N($G432)))</f>
        <v/>
      </c>
      <c r="L432" s="23" t="str">
        <f aca="false">IF(OR($B432="",$C432=""),"",IF(ISNA(MATCH($B432,Jobs!$A$5:$A$204,0)),"Job not found",IF(AND($C432="Labour",ISNA(MATCH($E432,Rates!$A$5:$A$19,0))),"Pick a work centre","OK")))</f>
        <v/>
      </c>
    </row>
    <row r="433" customFormat="false" ht="15" hidden="false" customHeight="false" outlineLevel="0" collapsed="false">
      <c r="A433" s="19"/>
      <c r="B433" s="15"/>
      <c r="C433" s="15"/>
      <c r="D433" s="15"/>
      <c r="E433" s="15"/>
      <c r="F433" s="21"/>
      <c r="G433" s="16"/>
      <c r="H433" s="15"/>
      <c r="I433" s="15"/>
      <c r="J433" s="15"/>
      <c r="K433" s="22" t="str">
        <f aca="false">IF(OR($B433="",$C433=""),"",IF($C433="Labour",N($F433)*IFERROR(INDEX(Rates!$B$5:$B$19,MATCH($E433,Rates!$A$5:$A$19,0)),0),N($F433)*N($G433)))</f>
        <v/>
      </c>
      <c r="L433" s="23" t="str">
        <f aca="false">IF(OR($B433="",$C433=""),"",IF(ISNA(MATCH($B433,Jobs!$A$5:$A$204,0)),"Job not found",IF(AND($C433="Labour",ISNA(MATCH($E433,Rates!$A$5:$A$19,0))),"Pick a work centre","OK")))</f>
        <v/>
      </c>
    </row>
    <row r="434" customFormat="false" ht="15" hidden="false" customHeight="false" outlineLevel="0" collapsed="false">
      <c r="A434" s="19"/>
      <c r="B434" s="15"/>
      <c r="C434" s="15"/>
      <c r="D434" s="15"/>
      <c r="E434" s="15"/>
      <c r="F434" s="21"/>
      <c r="G434" s="16"/>
      <c r="H434" s="15"/>
      <c r="I434" s="15"/>
      <c r="J434" s="15"/>
      <c r="K434" s="22" t="str">
        <f aca="false">IF(OR($B434="",$C434=""),"",IF($C434="Labour",N($F434)*IFERROR(INDEX(Rates!$B$5:$B$19,MATCH($E434,Rates!$A$5:$A$19,0)),0),N($F434)*N($G434)))</f>
        <v/>
      </c>
      <c r="L434" s="23" t="str">
        <f aca="false">IF(OR($B434="",$C434=""),"",IF(ISNA(MATCH($B434,Jobs!$A$5:$A$204,0)),"Job not found",IF(AND($C434="Labour",ISNA(MATCH($E434,Rates!$A$5:$A$19,0))),"Pick a work centre","OK")))</f>
        <v/>
      </c>
    </row>
    <row r="435" customFormat="false" ht="15" hidden="false" customHeight="false" outlineLevel="0" collapsed="false">
      <c r="A435" s="19"/>
      <c r="B435" s="15"/>
      <c r="C435" s="15"/>
      <c r="D435" s="15"/>
      <c r="E435" s="15"/>
      <c r="F435" s="21"/>
      <c r="G435" s="16"/>
      <c r="H435" s="15"/>
      <c r="I435" s="15"/>
      <c r="J435" s="15"/>
      <c r="K435" s="22" t="str">
        <f aca="false">IF(OR($B435="",$C435=""),"",IF($C435="Labour",N($F435)*IFERROR(INDEX(Rates!$B$5:$B$19,MATCH($E435,Rates!$A$5:$A$19,0)),0),N($F435)*N($G435)))</f>
        <v/>
      </c>
      <c r="L435" s="23" t="str">
        <f aca="false">IF(OR($B435="",$C435=""),"",IF(ISNA(MATCH($B435,Jobs!$A$5:$A$204,0)),"Job not found",IF(AND($C435="Labour",ISNA(MATCH($E435,Rates!$A$5:$A$19,0))),"Pick a work centre","OK")))</f>
        <v/>
      </c>
    </row>
    <row r="436" customFormat="false" ht="15" hidden="false" customHeight="false" outlineLevel="0" collapsed="false">
      <c r="A436" s="19"/>
      <c r="B436" s="15"/>
      <c r="C436" s="15"/>
      <c r="D436" s="15"/>
      <c r="E436" s="15"/>
      <c r="F436" s="21"/>
      <c r="G436" s="16"/>
      <c r="H436" s="15"/>
      <c r="I436" s="15"/>
      <c r="J436" s="15"/>
      <c r="K436" s="22" t="str">
        <f aca="false">IF(OR($B436="",$C436=""),"",IF($C436="Labour",N($F436)*IFERROR(INDEX(Rates!$B$5:$B$19,MATCH($E436,Rates!$A$5:$A$19,0)),0),N($F436)*N($G436)))</f>
        <v/>
      </c>
      <c r="L436" s="23" t="str">
        <f aca="false">IF(OR($B436="",$C436=""),"",IF(ISNA(MATCH($B436,Jobs!$A$5:$A$204,0)),"Job not found",IF(AND($C436="Labour",ISNA(MATCH($E436,Rates!$A$5:$A$19,0))),"Pick a work centre","OK")))</f>
        <v/>
      </c>
    </row>
    <row r="437" customFormat="false" ht="15" hidden="false" customHeight="false" outlineLevel="0" collapsed="false">
      <c r="A437" s="19"/>
      <c r="B437" s="15"/>
      <c r="C437" s="15"/>
      <c r="D437" s="15"/>
      <c r="E437" s="15"/>
      <c r="F437" s="21"/>
      <c r="G437" s="16"/>
      <c r="H437" s="15"/>
      <c r="I437" s="15"/>
      <c r="J437" s="15"/>
      <c r="K437" s="22" t="str">
        <f aca="false">IF(OR($B437="",$C437=""),"",IF($C437="Labour",N($F437)*IFERROR(INDEX(Rates!$B$5:$B$19,MATCH($E437,Rates!$A$5:$A$19,0)),0),N($F437)*N($G437)))</f>
        <v/>
      </c>
      <c r="L437" s="23" t="str">
        <f aca="false">IF(OR($B437="",$C437=""),"",IF(ISNA(MATCH($B437,Jobs!$A$5:$A$204,0)),"Job not found",IF(AND($C437="Labour",ISNA(MATCH($E437,Rates!$A$5:$A$19,0))),"Pick a work centre","OK")))</f>
        <v/>
      </c>
    </row>
    <row r="438" customFormat="false" ht="15" hidden="false" customHeight="false" outlineLevel="0" collapsed="false">
      <c r="A438" s="19"/>
      <c r="B438" s="15"/>
      <c r="C438" s="15"/>
      <c r="D438" s="15"/>
      <c r="E438" s="15"/>
      <c r="F438" s="21"/>
      <c r="G438" s="16"/>
      <c r="H438" s="15"/>
      <c r="I438" s="15"/>
      <c r="J438" s="15"/>
      <c r="K438" s="22" t="str">
        <f aca="false">IF(OR($B438="",$C438=""),"",IF($C438="Labour",N($F438)*IFERROR(INDEX(Rates!$B$5:$B$19,MATCH($E438,Rates!$A$5:$A$19,0)),0),N($F438)*N($G438)))</f>
        <v/>
      </c>
      <c r="L438" s="23" t="str">
        <f aca="false">IF(OR($B438="",$C438=""),"",IF(ISNA(MATCH($B438,Jobs!$A$5:$A$204,0)),"Job not found",IF(AND($C438="Labour",ISNA(MATCH($E438,Rates!$A$5:$A$19,0))),"Pick a work centre","OK")))</f>
        <v/>
      </c>
    </row>
    <row r="439" customFormat="false" ht="15" hidden="false" customHeight="false" outlineLevel="0" collapsed="false">
      <c r="A439" s="19"/>
      <c r="B439" s="15"/>
      <c r="C439" s="15"/>
      <c r="D439" s="15"/>
      <c r="E439" s="15"/>
      <c r="F439" s="21"/>
      <c r="G439" s="16"/>
      <c r="H439" s="15"/>
      <c r="I439" s="15"/>
      <c r="J439" s="15"/>
      <c r="K439" s="22" t="str">
        <f aca="false">IF(OR($B439="",$C439=""),"",IF($C439="Labour",N($F439)*IFERROR(INDEX(Rates!$B$5:$B$19,MATCH($E439,Rates!$A$5:$A$19,0)),0),N($F439)*N($G439)))</f>
        <v/>
      </c>
      <c r="L439" s="23" t="str">
        <f aca="false">IF(OR($B439="",$C439=""),"",IF(ISNA(MATCH($B439,Jobs!$A$5:$A$204,0)),"Job not found",IF(AND($C439="Labour",ISNA(MATCH($E439,Rates!$A$5:$A$19,0))),"Pick a work centre","OK")))</f>
        <v/>
      </c>
    </row>
    <row r="440" customFormat="false" ht="15" hidden="false" customHeight="false" outlineLevel="0" collapsed="false">
      <c r="A440" s="19"/>
      <c r="B440" s="15"/>
      <c r="C440" s="15"/>
      <c r="D440" s="15"/>
      <c r="E440" s="15"/>
      <c r="F440" s="21"/>
      <c r="G440" s="16"/>
      <c r="H440" s="15"/>
      <c r="I440" s="15"/>
      <c r="J440" s="15"/>
      <c r="K440" s="22" t="str">
        <f aca="false">IF(OR($B440="",$C440=""),"",IF($C440="Labour",N($F440)*IFERROR(INDEX(Rates!$B$5:$B$19,MATCH($E440,Rates!$A$5:$A$19,0)),0),N($F440)*N($G440)))</f>
        <v/>
      </c>
      <c r="L440" s="23" t="str">
        <f aca="false">IF(OR($B440="",$C440=""),"",IF(ISNA(MATCH($B440,Jobs!$A$5:$A$204,0)),"Job not found",IF(AND($C440="Labour",ISNA(MATCH($E440,Rates!$A$5:$A$19,0))),"Pick a work centre","OK")))</f>
        <v/>
      </c>
    </row>
    <row r="441" customFormat="false" ht="15" hidden="false" customHeight="false" outlineLevel="0" collapsed="false">
      <c r="A441" s="19"/>
      <c r="B441" s="15"/>
      <c r="C441" s="15"/>
      <c r="D441" s="15"/>
      <c r="E441" s="15"/>
      <c r="F441" s="21"/>
      <c r="G441" s="16"/>
      <c r="H441" s="15"/>
      <c r="I441" s="15"/>
      <c r="J441" s="15"/>
      <c r="K441" s="22" t="str">
        <f aca="false">IF(OR($B441="",$C441=""),"",IF($C441="Labour",N($F441)*IFERROR(INDEX(Rates!$B$5:$B$19,MATCH($E441,Rates!$A$5:$A$19,0)),0),N($F441)*N($G441)))</f>
        <v/>
      </c>
      <c r="L441" s="23" t="str">
        <f aca="false">IF(OR($B441="",$C441=""),"",IF(ISNA(MATCH($B441,Jobs!$A$5:$A$204,0)),"Job not found",IF(AND($C441="Labour",ISNA(MATCH($E441,Rates!$A$5:$A$19,0))),"Pick a work centre","OK")))</f>
        <v/>
      </c>
    </row>
    <row r="442" customFormat="false" ht="15" hidden="false" customHeight="false" outlineLevel="0" collapsed="false">
      <c r="A442" s="19"/>
      <c r="B442" s="15"/>
      <c r="C442" s="15"/>
      <c r="D442" s="15"/>
      <c r="E442" s="15"/>
      <c r="F442" s="21"/>
      <c r="G442" s="16"/>
      <c r="H442" s="15"/>
      <c r="I442" s="15"/>
      <c r="J442" s="15"/>
      <c r="K442" s="22" t="str">
        <f aca="false">IF(OR($B442="",$C442=""),"",IF($C442="Labour",N($F442)*IFERROR(INDEX(Rates!$B$5:$B$19,MATCH($E442,Rates!$A$5:$A$19,0)),0),N($F442)*N($G442)))</f>
        <v/>
      </c>
      <c r="L442" s="23" t="str">
        <f aca="false">IF(OR($B442="",$C442=""),"",IF(ISNA(MATCH($B442,Jobs!$A$5:$A$204,0)),"Job not found",IF(AND($C442="Labour",ISNA(MATCH($E442,Rates!$A$5:$A$19,0))),"Pick a work centre","OK")))</f>
        <v/>
      </c>
    </row>
    <row r="443" customFormat="false" ht="15" hidden="false" customHeight="false" outlineLevel="0" collapsed="false">
      <c r="A443" s="19"/>
      <c r="B443" s="15"/>
      <c r="C443" s="15"/>
      <c r="D443" s="15"/>
      <c r="E443" s="15"/>
      <c r="F443" s="21"/>
      <c r="G443" s="16"/>
      <c r="H443" s="15"/>
      <c r="I443" s="15"/>
      <c r="J443" s="15"/>
      <c r="K443" s="22" t="str">
        <f aca="false">IF(OR($B443="",$C443=""),"",IF($C443="Labour",N($F443)*IFERROR(INDEX(Rates!$B$5:$B$19,MATCH($E443,Rates!$A$5:$A$19,0)),0),N($F443)*N($G443)))</f>
        <v/>
      </c>
      <c r="L443" s="23" t="str">
        <f aca="false">IF(OR($B443="",$C443=""),"",IF(ISNA(MATCH($B443,Jobs!$A$5:$A$204,0)),"Job not found",IF(AND($C443="Labour",ISNA(MATCH($E443,Rates!$A$5:$A$19,0))),"Pick a work centre","OK")))</f>
        <v/>
      </c>
    </row>
    <row r="444" customFormat="false" ht="15" hidden="false" customHeight="false" outlineLevel="0" collapsed="false">
      <c r="A444" s="19"/>
      <c r="B444" s="15"/>
      <c r="C444" s="15"/>
      <c r="D444" s="15"/>
      <c r="E444" s="15"/>
      <c r="F444" s="21"/>
      <c r="G444" s="16"/>
      <c r="H444" s="15"/>
      <c r="I444" s="15"/>
      <c r="J444" s="15"/>
      <c r="K444" s="22" t="str">
        <f aca="false">IF(OR($B444="",$C444=""),"",IF($C444="Labour",N($F444)*IFERROR(INDEX(Rates!$B$5:$B$19,MATCH($E444,Rates!$A$5:$A$19,0)),0),N($F444)*N($G444)))</f>
        <v/>
      </c>
      <c r="L444" s="23" t="str">
        <f aca="false">IF(OR($B444="",$C444=""),"",IF(ISNA(MATCH($B444,Jobs!$A$5:$A$204,0)),"Job not found",IF(AND($C444="Labour",ISNA(MATCH($E444,Rates!$A$5:$A$19,0))),"Pick a work centre","OK")))</f>
        <v/>
      </c>
    </row>
    <row r="445" customFormat="false" ht="15" hidden="false" customHeight="false" outlineLevel="0" collapsed="false">
      <c r="A445" s="19"/>
      <c r="B445" s="15"/>
      <c r="C445" s="15"/>
      <c r="D445" s="15"/>
      <c r="E445" s="15"/>
      <c r="F445" s="21"/>
      <c r="G445" s="16"/>
      <c r="H445" s="15"/>
      <c r="I445" s="15"/>
      <c r="J445" s="15"/>
      <c r="K445" s="22" t="str">
        <f aca="false">IF(OR($B445="",$C445=""),"",IF($C445="Labour",N($F445)*IFERROR(INDEX(Rates!$B$5:$B$19,MATCH($E445,Rates!$A$5:$A$19,0)),0),N($F445)*N($G445)))</f>
        <v/>
      </c>
      <c r="L445" s="23" t="str">
        <f aca="false">IF(OR($B445="",$C445=""),"",IF(ISNA(MATCH($B445,Jobs!$A$5:$A$204,0)),"Job not found",IF(AND($C445="Labour",ISNA(MATCH($E445,Rates!$A$5:$A$19,0))),"Pick a work centre","OK")))</f>
        <v/>
      </c>
    </row>
    <row r="446" customFormat="false" ht="15" hidden="false" customHeight="false" outlineLevel="0" collapsed="false">
      <c r="A446" s="19"/>
      <c r="B446" s="15"/>
      <c r="C446" s="15"/>
      <c r="D446" s="15"/>
      <c r="E446" s="15"/>
      <c r="F446" s="21"/>
      <c r="G446" s="16"/>
      <c r="H446" s="15"/>
      <c r="I446" s="15"/>
      <c r="J446" s="15"/>
      <c r="K446" s="22" t="str">
        <f aca="false">IF(OR($B446="",$C446=""),"",IF($C446="Labour",N($F446)*IFERROR(INDEX(Rates!$B$5:$B$19,MATCH($E446,Rates!$A$5:$A$19,0)),0),N($F446)*N($G446)))</f>
        <v/>
      </c>
      <c r="L446" s="23" t="str">
        <f aca="false">IF(OR($B446="",$C446=""),"",IF(ISNA(MATCH($B446,Jobs!$A$5:$A$204,0)),"Job not found",IF(AND($C446="Labour",ISNA(MATCH($E446,Rates!$A$5:$A$19,0))),"Pick a work centre","OK")))</f>
        <v/>
      </c>
    </row>
    <row r="447" customFormat="false" ht="15" hidden="false" customHeight="false" outlineLevel="0" collapsed="false">
      <c r="A447" s="19"/>
      <c r="B447" s="15"/>
      <c r="C447" s="15"/>
      <c r="D447" s="15"/>
      <c r="E447" s="15"/>
      <c r="F447" s="21"/>
      <c r="G447" s="16"/>
      <c r="H447" s="15"/>
      <c r="I447" s="15"/>
      <c r="J447" s="15"/>
      <c r="K447" s="22" t="str">
        <f aca="false">IF(OR($B447="",$C447=""),"",IF($C447="Labour",N($F447)*IFERROR(INDEX(Rates!$B$5:$B$19,MATCH($E447,Rates!$A$5:$A$19,0)),0),N($F447)*N($G447)))</f>
        <v/>
      </c>
      <c r="L447" s="23" t="str">
        <f aca="false">IF(OR($B447="",$C447=""),"",IF(ISNA(MATCH($B447,Jobs!$A$5:$A$204,0)),"Job not found",IF(AND($C447="Labour",ISNA(MATCH($E447,Rates!$A$5:$A$19,0))),"Pick a work centre","OK")))</f>
        <v/>
      </c>
    </row>
    <row r="448" customFormat="false" ht="15" hidden="false" customHeight="false" outlineLevel="0" collapsed="false">
      <c r="A448" s="19"/>
      <c r="B448" s="15"/>
      <c r="C448" s="15"/>
      <c r="D448" s="15"/>
      <c r="E448" s="15"/>
      <c r="F448" s="21"/>
      <c r="G448" s="16"/>
      <c r="H448" s="15"/>
      <c r="I448" s="15"/>
      <c r="J448" s="15"/>
      <c r="K448" s="22" t="str">
        <f aca="false">IF(OR($B448="",$C448=""),"",IF($C448="Labour",N($F448)*IFERROR(INDEX(Rates!$B$5:$B$19,MATCH($E448,Rates!$A$5:$A$19,0)),0),N($F448)*N($G448)))</f>
        <v/>
      </c>
      <c r="L448" s="23" t="str">
        <f aca="false">IF(OR($B448="",$C448=""),"",IF(ISNA(MATCH($B448,Jobs!$A$5:$A$204,0)),"Job not found",IF(AND($C448="Labour",ISNA(MATCH($E448,Rates!$A$5:$A$19,0))),"Pick a work centre","OK")))</f>
        <v/>
      </c>
    </row>
    <row r="449" customFormat="false" ht="15" hidden="false" customHeight="false" outlineLevel="0" collapsed="false">
      <c r="A449" s="19"/>
      <c r="B449" s="15"/>
      <c r="C449" s="15"/>
      <c r="D449" s="15"/>
      <c r="E449" s="15"/>
      <c r="F449" s="21"/>
      <c r="G449" s="16"/>
      <c r="H449" s="15"/>
      <c r="I449" s="15"/>
      <c r="J449" s="15"/>
      <c r="K449" s="22" t="str">
        <f aca="false">IF(OR($B449="",$C449=""),"",IF($C449="Labour",N($F449)*IFERROR(INDEX(Rates!$B$5:$B$19,MATCH($E449,Rates!$A$5:$A$19,0)),0),N($F449)*N($G449)))</f>
        <v/>
      </c>
      <c r="L449" s="23" t="str">
        <f aca="false">IF(OR($B449="",$C449=""),"",IF(ISNA(MATCH($B449,Jobs!$A$5:$A$204,0)),"Job not found",IF(AND($C449="Labour",ISNA(MATCH($E449,Rates!$A$5:$A$19,0))),"Pick a work centre","OK")))</f>
        <v/>
      </c>
    </row>
    <row r="450" customFormat="false" ht="15" hidden="false" customHeight="false" outlineLevel="0" collapsed="false">
      <c r="A450" s="19"/>
      <c r="B450" s="15"/>
      <c r="C450" s="15"/>
      <c r="D450" s="15"/>
      <c r="E450" s="15"/>
      <c r="F450" s="21"/>
      <c r="G450" s="16"/>
      <c r="H450" s="15"/>
      <c r="I450" s="15"/>
      <c r="J450" s="15"/>
      <c r="K450" s="22" t="str">
        <f aca="false">IF(OR($B450="",$C450=""),"",IF($C450="Labour",N($F450)*IFERROR(INDEX(Rates!$B$5:$B$19,MATCH($E450,Rates!$A$5:$A$19,0)),0),N($F450)*N($G450)))</f>
        <v/>
      </c>
      <c r="L450" s="23" t="str">
        <f aca="false">IF(OR($B450="",$C450=""),"",IF(ISNA(MATCH($B450,Jobs!$A$5:$A$204,0)),"Job not found",IF(AND($C450="Labour",ISNA(MATCH($E450,Rates!$A$5:$A$19,0))),"Pick a work centre","OK")))</f>
        <v/>
      </c>
    </row>
    <row r="451" customFormat="false" ht="15" hidden="false" customHeight="false" outlineLevel="0" collapsed="false">
      <c r="A451" s="19"/>
      <c r="B451" s="15"/>
      <c r="C451" s="15"/>
      <c r="D451" s="15"/>
      <c r="E451" s="15"/>
      <c r="F451" s="21"/>
      <c r="G451" s="16"/>
      <c r="H451" s="15"/>
      <c r="I451" s="15"/>
      <c r="J451" s="15"/>
      <c r="K451" s="22" t="str">
        <f aca="false">IF(OR($B451="",$C451=""),"",IF($C451="Labour",N($F451)*IFERROR(INDEX(Rates!$B$5:$B$19,MATCH($E451,Rates!$A$5:$A$19,0)),0),N($F451)*N($G451)))</f>
        <v/>
      </c>
      <c r="L451" s="23" t="str">
        <f aca="false">IF(OR($B451="",$C451=""),"",IF(ISNA(MATCH($B451,Jobs!$A$5:$A$204,0)),"Job not found",IF(AND($C451="Labour",ISNA(MATCH($E451,Rates!$A$5:$A$19,0))),"Pick a work centre","OK")))</f>
        <v/>
      </c>
    </row>
    <row r="452" customFormat="false" ht="15" hidden="false" customHeight="false" outlineLevel="0" collapsed="false">
      <c r="A452" s="19"/>
      <c r="B452" s="15"/>
      <c r="C452" s="15"/>
      <c r="D452" s="15"/>
      <c r="E452" s="15"/>
      <c r="F452" s="21"/>
      <c r="G452" s="16"/>
      <c r="H452" s="15"/>
      <c r="I452" s="15"/>
      <c r="J452" s="15"/>
      <c r="K452" s="22" t="str">
        <f aca="false">IF(OR($B452="",$C452=""),"",IF($C452="Labour",N($F452)*IFERROR(INDEX(Rates!$B$5:$B$19,MATCH($E452,Rates!$A$5:$A$19,0)),0),N($F452)*N($G452)))</f>
        <v/>
      </c>
      <c r="L452" s="23" t="str">
        <f aca="false">IF(OR($B452="",$C452=""),"",IF(ISNA(MATCH($B452,Jobs!$A$5:$A$204,0)),"Job not found",IF(AND($C452="Labour",ISNA(MATCH($E452,Rates!$A$5:$A$19,0))),"Pick a work centre","OK")))</f>
        <v/>
      </c>
    </row>
    <row r="453" customFormat="false" ht="15" hidden="false" customHeight="false" outlineLevel="0" collapsed="false">
      <c r="A453" s="19"/>
      <c r="B453" s="15"/>
      <c r="C453" s="15"/>
      <c r="D453" s="15"/>
      <c r="E453" s="15"/>
      <c r="F453" s="21"/>
      <c r="G453" s="16"/>
      <c r="H453" s="15"/>
      <c r="I453" s="15"/>
      <c r="J453" s="15"/>
      <c r="K453" s="22" t="str">
        <f aca="false">IF(OR($B453="",$C453=""),"",IF($C453="Labour",N($F453)*IFERROR(INDEX(Rates!$B$5:$B$19,MATCH($E453,Rates!$A$5:$A$19,0)),0),N($F453)*N($G453)))</f>
        <v/>
      </c>
      <c r="L453" s="23" t="str">
        <f aca="false">IF(OR($B453="",$C453=""),"",IF(ISNA(MATCH($B453,Jobs!$A$5:$A$204,0)),"Job not found",IF(AND($C453="Labour",ISNA(MATCH($E453,Rates!$A$5:$A$19,0))),"Pick a work centre","OK")))</f>
        <v/>
      </c>
    </row>
    <row r="454" customFormat="false" ht="15" hidden="false" customHeight="false" outlineLevel="0" collapsed="false">
      <c r="A454" s="19"/>
      <c r="B454" s="15"/>
      <c r="C454" s="15"/>
      <c r="D454" s="15"/>
      <c r="E454" s="15"/>
      <c r="F454" s="21"/>
      <c r="G454" s="16"/>
      <c r="H454" s="15"/>
      <c r="I454" s="15"/>
      <c r="J454" s="15"/>
      <c r="K454" s="22" t="str">
        <f aca="false">IF(OR($B454="",$C454=""),"",IF($C454="Labour",N($F454)*IFERROR(INDEX(Rates!$B$5:$B$19,MATCH($E454,Rates!$A$5:$A$19,0)),0),N($F454)*N($G454)))</f>
        <v/>
      </c>
      <c r="L454" s="23" t="str">
        <f aca="false">IF(OR($B454="",$C454=""),"",IF(ISNA(MATCH($B454,Jobs!$A$5:$A$204,0)),"Job not found",IF(AND($C454="Labour",ISNA(MATCH($E454,Rates!$A$5:$A$19,0))),"Pick a work centre","OK")))</f>
        <v/>
      </c>
    </row>
    <row r="455" customFormat="false" ht="15" hidden="false" customHeight="false" outlineLevel="0" collapsed="false">
      <c r="A455" s="19"/>
      <c r="B455" s="15"/>
      <c r="C455" s="15"/>
      <c r="D455" s="15"/>
      <c r="E455" s="15"/>
      <c r="F455" s="21"/>
      <c r="G455" s="16"/>
      <c r="H455" s="15"/>
      <c r="I455" s="15"/>
      <c r="J455" s="15"/>
      <c r="K455" s="22" t="str">
        <f aca="false">IF(OR($B455="",$C455=""),"",IF($C455="Labour",N($F455)*IFERROR(INDEX(Rates!$B$5:$B$19,MATCH($E455,Rates!$A$5:$A$19,0)),0),N($F455)*N($G455)))</f>
        <v/>
      </c>
      <c r="L455" s="23" t="str">
        <f aca="false">IF(OR($B455="",$C455=""),"",IF(ISNA(MATCH($B455,Jobs!$A$5:$A$204,0)),"Job not found",IF(AND($C455="Labour",ISNA(MATCH($E455,Rates!$A$5:$A$19,0))),"Pick a work centre","OK")))</f>
        <v/>
      </c>
    </row>
    <row r="456" customFormat="false" ht="15" hidden="false" customHeight="false" outlineLevel="0" collapsed="false">
      <c r="A456" s="19"/>
      <c r="B456" s="15"/>
      <c r="C456" s="15"/>
      <c r="D456" s="15"/>
      <c r="E456" s="15"/>
      <c r="F456" s="21"/>
      <c r="G456" s="16"/>
      <c r="H456" s="15"/>
      <c r="I456" s="15"/>
      <c r="J456" s="15"/>
      <c r="K456" s="22" t="str">
        <f aca="false">IF(OR($B456="",$C456=""),"",IF($C456="Labour",N($F456)*IFERROR(INDEX(Rates!$B$5:$B$19,MATCH($E456,Rates!$A$5:$A$19,0)),0),N($F456)*N($G456)))</f>
        <v/>
      </c>
      <c r="L456" s="23" t="str">
        <f aca="false">IF(OR($B456="",$C456=""),"",IF(ISNA(MATCH($B456,Jobs!$A$5:$A$204,0)),"Job not found",IF(AND($C456="Labour",ISNA(MATCH($E456,Rates!$A$5:$A$19,0))),"Pick a work centre","OK")))</f>
        <v/>
      </c>
    </row>
    <row r="457" customFormat="false" ht="15" hidden="false" customHeight="false" outlineLevel="0" collapsed="false">
      <c r="A457" s="19"/>
      <c r="B457" s="15"/>
      <c r="C457" s="15"/>
      <c r="D457" s="15"/>
      <c r="E457" s="15"/>
      <c r="F457" s="21"/>
      <c r="G457" s="16"/>
      <c r="H457" s="15"/>
      <c r="I457" s="15"/>
      <c r="J457" s="15"/>
      <c r="K457" s="22" t="str">
        <f aca="false">IF(OR($B457="",$C457=""),"",IF($C457="Labour",N($F457)*IFERROR(INDEX(Rates!$B$5:$B$19,MATCH($E457,Rates!$A$5:$A$19,0)),0),N($F457)*N($G457)))</f>
        <v/>
      </c>
      <c r="L457" s="23" t="str">
        <f aca="false">IF(OR($B457="",$C457=""),"",IF(ISNA(MATCH($B457,Jobs!$A$5:$A$204,0)),"Job not found",IF(AND($C457="Labour",ISNA(MATCH($E457,Rates!$A$5:$A$19,0))),"Pick a work centre","OK")))</f>
        <v/>
      </c>
    </row>
    <row r="458" customFormat="false" ht="15" hidden="false" customHeight="false" outlineLevel="0" collapsed="false">
      <c r="A458" s="19"/>
      <c r="B458" s="15"/>
      <c r="C458" s="15"/>
      <c r="D458" s="15"/>
      <c r="E458" s="15"/>
      <c r="F458" s="21"/>
      <c r="G458" s="16"/>
      <c r="H458" s="15"/>
      <c r="I458" s="15"/>
      <c r="J458" s="15"/>
      <c r="K458" s="22" t="str">
        <f aca="false">IF(OR($B458="",$C458=""),"",IF($C458="Labour",N($F458)*IFERROR(INDEX(Rates!$B$5:$B$19,MATCH($E458,Rates!$A$5:$A$19,0)),0),N($F458)*N($G458)))</f>
        <v/>
      </c>
      <c r="L458" s="23" t="str">
        <f aca="false">IF(OR($B458="",$C458=""),"",IF(ISNA(MATCH($B458,Jobs!$A$5:$A$204,0)),"Job not found",IF(AND($C458="Labour",ISNA(MATCH($E458,Rates!$A$5:$A$19,0))),"Pick a work centre","OK")))</f>
        <v/>
      </c>
    </row>
    <row r="459" customFormat="false" ht="15" hidden="false" customHeight="false" outlineLevel="0" collapsed="false">
      <c r="A459" s="19"/>
      <c r="B459" s="15"/>
      <c r="C459" s="15"/>
      <c r="D459" s="15"/>
      <c r="E459" s="15"/>
      <c r="F459" s="21"/>
      <c r="G459" s="16"/>
      <c r="H459" s="15"/>
      <c r="I459" s="15"/>
      <c r="J459" s="15"/>
      <c r="K459" s="22" t="str">
        <f aca="false">IF(OR($B459="",$C459=""),"",IF($C459="Labour",N($F459)*IFERROR(INDEX(Rates!$B$5:$B$19,MATCH($E459,Rates!$A$5:$A$19,0)),0),N($F459)*N($G459)))</f>
        <v/>
      </c>
      <c r="L459" s="23" t="str">
        <f aca="false">IF(OR($B459="",$C459=""),"",IF(ISNA(MATCH($B459,Jobs!$A$5:$A$204,0)),"Job not found",IF(AND($C459="Labour",ISNA(MATCH($E459,Rates!$A$5:$A$19,0))),"Pick a work centre","OK")))</f>
        <v/>
      </c>
    </row>
    <row r="460" customFormat="false" ht="15" hidden="false" customHeight="false" outlineLevel="0" collapsed="false">
      <c r="A460" s="19"/>
      <c r="B460" s="15"/>
      <c r="C460" s="15"/>
      <c r="D460" s="15"/>
      <c r="E460" s="15"/>
      <c r="F460" s="21"/>
      <c r="G460" s="16"/>
      <c r="H460" s="15"/>
      <c r="I460" s="15"/>
      <c r="J460" s="15"/>
      <c r="K460" s="22" t="str">
        <f aca="false">IF(OR($B460="",$C460=""),"",IF($C460="Labour",N($F460)*IFERROR(INDEX(Rates!$B$5:$B$19,MATCH($E460,Rates!$A$5:$A$19,0)),0),N($F460)*N($G460)))</f>
        <v/>
      </c>
      <c r="L460" s="23" t="str">
        <f aca="false">IF(OR($B460="",$C460=""),"",IF(ISNA(MATCH($B460,Jobs!$A$5:$A$204,0)),"Job not found",IF(AND($C460="Labour",ISNA(MATCH($E460,Rates!$A$5:$A$19,0))),"Pick a work centre","OK")))</f>
        <v/>
      </c>
    </row>
    <row r="461" customFormat="false" ht="15" hidden="false" customHeight="false" outlineLevel="0" collapsed="false">
      <c r="A461" s="19"/>
      <c r="B461" s="15"/>
      <c r="C461" s="15"/>
      <c r="D461" s="15"/>
      <c r="E461" s="15"/>
      <c r="F461" s="21"/>
      <c r="G461" s="16"/>
      <c r="H461" s="15"/>
      <c r="I461" s="15"/>
      <c r="J461" s="15"/>
      <c r="K461" s="22" t="str">
        <f aca="false">IF(OR($B461="",$C461=""),"",IF($C461="Labour",N($F461)*IFERROR(INDEX(Rates!$B$5:$B$19,MATCH($E461,Rates!$A$5:$A$19,0)),0),N($F461)*N($G461)))</f>
        <v/>
      </c>
      <c r="L461" s="23" t="str">
        <f aca="false">IF(OR($B461="",$C461=""),"",IF(ISNA(MATCH($B461,Jobs!$A$5:$A$204,0)),"Job not found",IF(AND($C461="Labour",ISNA(MATCH($E461,Rates!$A$5:$A$19,0))),"Pick a work centre","OK")))</f>
        <v/>
      </c>
    </row>
    <row r="462" customFormat="false" ht="15" hidden="false" customHeight="false" outlineLevel="0" collapsed="false">
      <c r="A462" s="19"/>
      <c r="B462" s="15"/>
      <c r="C462" s="15"/>
      <c r="D462" s="15"/>
      <c r="E462" s="15"/>
      <c r="F462" s="21"/>
      <c r="G462" s="16"/>
      <c r="H462" s="15"/>
      <c r="I462" s="15"/>
      <c r="J462" s="15"/>
      <c r="K462" s="22" t="str">
        <f aca="false">IF(OR($B462="",$C462=""),"",IF($C462="Labour",N($F462)*IFERROR(INDEX(Rates!$B$5:$B$19,MATCH($E462,Rates!$A$5:$A$19,0)),0),N($F462)*N($G462)))</f>
        <v/>
      </c>
      <c r="L462" s="23" t="str">
        <f aca="false">IF(OR($B462="",$C462=""),"",IF(ISNA(MATCH($B462,Jobs!$A$5:$A$204,0)),"Job not found",IF(AND($C462="Labour",ISNA(MATCH($E462,Rates!$A$5:$A$19,0))),"Pick a work centre","OK")))</f>
        <v/>
      </c>
    </row>
    <row r="463" customFormat="false" ht="15" hidden="false" customHeight="false" outlineLevel="0" collapsed="false">
      <c r="A463" s="19"/>
      <c r="B463" s="15"/>
      <c r="C463" s="15"/>
      <c r="D463" s="15"/>
      <c r="E463" s="15"/>
      <c r="F463" s="21"/>
      <c r="G463" s="16"/>
      <c r="H463" s="15"/>
      <c r="I463" s="15"/>
      <c r="J463" s="15"/>
      <c r="K463" s="22" t="str">
        <f aca="false">IF(OR($B463="",$C463=""),"",IF($C463="Labour",N($F463)*IFERROR(INDEX(Rates!$B$5:$B$19,MATCH($E463,Rates!$A$5:$A$19,0)),0),N($F463)*N($G463)))</f>
        <v/>
      </c>
      <c r="L463" s="23" t="str">
        <f aca="false">IF(OR($B463="",$C463=""),"",IF(ISNA(MATCH($B463,Jobs!$A$5:$A$204,0)),"Job not found",IF(AND($C463="Labour",ISNA(MATCH($E463,Rates!$A$5:$A$19,0))),"Pick a work centre","OK")))</f>
        <v/>
      </c>
    </row>
    <row r="464" customFormat="false" ht="15" hidden="false" customHeight="false" outlineLevel="0" collapsed="false">
      <c r="A464" s="19"/>
      <c r="B464" s="15"/>
      <c r="C464" s="15"/>
      <c r="D464" s="15"/>
      <c r="E464" s="15"/>
      <c r="F464" s="21"/>
      <c r="G464" s="16"/>
      <c r="H464" s="15"/>
      <c r="I464" s="15"/>
      <c r="J464" s="15"/>
      <c r="K464" s="22" t="str">
        <f aca="false">IF(OR($B464="",$C464=""),"",IF($C464="Labour",N($F464)*IFERROR(INDEX(Rates!$B$5:$B$19,MATCH($E464,Rates!$A$5:$A$19,0)),0),N($F464)*N($G464)))</f>
        <v/>
      </c>
      <c r="L464" s="23" t="str">
        <f aca="false">IF(OR($B464="",$C464=""),"",IF(ISNA(MATCH($B464,Jobs!$A$5:$A$204,0)),"Job not found",IF(AND($C464="Labour",ISNA(MATCH($E464,Rates!$A$5:$A$19,0))),"Pick a work centre","OK")))</f>
        <v/>
      </c>
    </row>
    <row r="465" customFormat="false" ht="15" hidden="false" customHeight="false" outlineLevel="0" collapsed="false">
      <c r="A465" s="19"/>
      <c r="B465" s="15"/>
      <c r="C465" s="15"/>
      <c r="D465" s="15"/>
      <c r="E465" s="15"/>
      <c r="F465" s="21"/>
      <c r="G465" s="16"/>
      <c r="H465" s="15"/>
      <c r="I465" s="15"/>
      <c r="J465" s="15"/>
      <c r="K465" s="22" t="str">
        <f aca="false">IF(OR($B465="",$C465=""),"",IF($C465="Labour",N($F465)*IFERROR(INDEX(Rates!$B$5:$B$19,MATCH($E465,Rates!$A$5:$A$19,0)),0),N($F465)*N($G465)))</f>
        <v/>
      </c>
      <c r="L465" s="23" t="str">
        <f aca="false">IF(OR($B465="",$C465=""),"",IF(ISNA(MATCH($B465,Jobs!$A$5:$A$204,0)),"Job not found",IF(AND($C465="Labour",ISNA(MATCH($E465,Rates!$A$5:$A$19,0))),"Pick a work centre","OK")))</f>
        <v/>
      </c>
    </row>
    <row r="466" customFormat="false" ht="15" hidden="false" customHeight="false" outlineLevel="0" collapsed="false">
      <c r="A466" s="19"/>
      <c r="B466" s="15"/>
      <c r="C466" s="15"/>
      <c r="D466" s="15"/>
      <c r="E466" s="15"/>
      <c r="F466" s="21"/>
      <c r="G466" s="16"/>
      <c r="H466" s="15"/>
      <c r="I466" s="15"/>
      <c r="J466" s="15"/>
      <c r="K466" s="22" t="str">
        <f aca="false">IF(OR($B466="",$C466=""),"",IF($C466="Labour",N($F466)*IFERROR(INDEX(Rates!$B$5:$B$19,MATCH($E466,Rates!$A$5:$A$19,0)),0),N($F466)*N($G466)))</f>
        <v/>
      </c>
      <c r="L466" s="23" t="str">
        <f aca="false">IF(OR($B466="",$C466=""),"",IF(ISNA(MATCH($B466,Jobs!$A$5:$A$204,0)),"Job not found",IF(AND($C466="Labour",ISNA(MATCH($E466,Rates!$A$5:$A$19,0))),"Pick a work centre","OK")))</f>
        <v/>
      </c>
    </row>
    <row r="467" customFormat="false" ht="15" hidden="false" customHeight="false" outlineLevel="0" collapsed="false">
      <c r="A467" s="19"/>
      <c r="B467" s="15"/>
      <c r="C467" s="15"/>
      <c r="D467" s="15"/>
      <c r="E467" s="15"/>
      <c r="F467" s="21"/>
      <c r="G467" s="16"/>
      <c r="H467" s="15"/>
      <c r="I467" s="15"/>
      <c r="J467" s="15"/>
      <c r="K467" s="22" t="str">
        <f aca="false">IF(OR($B467="",$C467=""),"",IF($C467="Labour",N($F467)*IFERROR(INDEX(Rates!$B$5:$B$19,MATCH($E467,Rates!$A$5:$A$19,0)),0),N($F467)*N($G467)))</f>
        <v/>
      </c>
      <c r="L467" s="23" t="str">
        <f aca="false">IF(OR($B467="",$C467=""),"",IF(ISNA(MATCH($B467,Jobs!$A$5:$A$204,0)),"Job not found",IF(AND($C467="Labour",ISNA(MATCH($E467,Rates!$A$5:$A$19,0))),"Pick a work centre","OK")))</f>
        <v/>
      </c>
    </row>
    <row r="468" customFormat="false" ht="15" hidden="false" customHeight="false" outlineLevel="0" collapsed="false">
      <c r="A468" s="19"/>
      <c r="B468" s="15"/>
      <c r="C468" s="15"/>
      <c r="D468" s="15"/>
      <c r="E468" s="15"/>
      <c r="F468" s="21"/>
      <c r="G468" s="16"/>
      <c r="H468" s="15"/>
      <c r="I468" s="15"/>
      <c r="J468" s="15"/>
      <c r="K468" s="22" t="str">
        <f aca="false">IF(OR($B468="",$C468=""),"",IF($C468="Labour",N($F468)*IFERROR(INDEX(Rates!$B$5:$B$19,MATCH($E468,Rates!$A$5:$A$19,0)),0),N($F468)*N($G468)))</f>
        <v/>
      </c>
      <c r="L468" s="23" t="str">
        <f aca="false">IF(OR($B468="",$C468=""),"",IF(ISNA(MATCH($B468,Jobs!$A$5:$A$204,0)),"Job not found",IF(AND($C468="Labour",ISNA(MATCH($E468,Rates!$A$5:$A$19,0))),"Pick a work centre","OK")))</f>
        <v/>
      </c>
    </row>
    <row r="469" customFormat="false" ht="15" hidden="false" customHeight="false" outlineLevel="0" collapsed="false">
      <c r="A469" s="19"/>
      <c r="B469" s="15"/>
      <c r="C469" s="15"/>
      <c r="D469" s="15"/>
      <c r="E469" s="15"/>
      <c r="F469" s="21"/>
      <c r="G469" s="16"/>
      <c r="H469" s="15"/>
      <c r="I469" s="15"/>
      <c r="J469" s="15"/>
      <c r="K469" s="22" t="str">
        <f aca="false">IF(OR($B469="",$C469=""),"",IF($C469="Labour",N($F469)*IFERROR(INDEX(Rates!$B$5:$B$19,MATCH($E469,Rates!$A$5:$A$19,0)),0),N($F469)*N($G469)))</f>
        <v/>
      </c>
      <c r="L469" s="23" t="str">
        <f aca="false">IF(OR($B469="",$C469=""),"",IF(ISNA(MATCH($B469,Jobs!$A$5:$A$204,0)),"Job not found",IF(AND($C469="Labour",ISNA(MATCH($E469,Rates!$A$5:$A$19,0))),"Pick a work centre","OK")))</f>
        <v/>
      </c>
    </row>
    <row r="470" customFormat="false" ht="15" hidden="false" customHeight="false" outlineLevel="0" collapsed="false">
      <c r="A470" s="19"/>
      <c r="B470" s="15"/>
      <c r="C470" s="15"/>
      <c r="D470" s="15"/>
      <c r="E470" s="15"/>
      <c r="F470" s="21"/>
      <c r="G470" s="16"/>
      <c r="H470" s="15"/>
      <c r="I470" s="15"/>
      <c r="J470" s="15"/>
      <c r="K470" s="22" t="str">
        <f aca="false">IF(OR($B470="",$C470=""),"",IF($C470="Labour",N($F470)*IFERROR(INDEX(Rates!$B$5:$B$19,MATCH($E470,Rates!$A$5:$A$19,0)),0),N($F470)*N($G470)))</f>
        <v/>
      </c>
      <c r="L470" s="23" t="str">
        <f aca="false">IF(OR($B470="",$C470=""),"",IF(ISNA(MATCH($B470,Jobs!$A$5:$A$204,0)),"Job not found",IF(AND($C470="Labour",ISNA(MATCH($E470,Rates!$A$5:$A$19,0))),"Pick a work centre","OK")))</f>
        <v/>
      </c>
    </row>
    <row r="471" customFormat="false" ht="15" hidden="false" customHeight="false" outlineLevel="0" collapsed="false">
      <c r="A471" s="19"/>
      <c r="B471" s="15"/>
      <c r="C471" s="15"/>
      <c r="D471" s="15"/>
      <c r="E471" s="15"/>
      <c r="F471" s="21"/>
      <c r="G471" s="16"/>
      <c r="H471" s="15"/>
      <c r="I471" s="15"/>
      <c r="J471" s="15"/>
      <c r="K471" s="22" t="str">
        <f aca="false">IF(OR($B471="",$C471=""),"",IF($C471="Labour",N($F471)*IFERROR(INDEX(Rates!$B$5:$B$19,MATCH($E471,Rates!$A$5:$A$19,0)),0),N($F471)*N($G471)))</f>
        <v/>
      </c>
      <c r="L471" s="23" t="str">
        <f aca="false">IF(OR($B471="",$C471=""),"",IF(ISNA(MATCH($B471,Jobs!$A$5:$A$204,0)),"Job not found",IF(AND($C471="Labour",ISNA(MATCH($E471,Rates!$A$5:$A$19,0))),"Pick a work centre","OK")))</f>
        <v/>
      </c>
    </row>
    <row r="472" customFormat="false" ht="15" hidden="false" customHeight="false" outlineLevel="0" collapsed="false">
      <c r="A472" s="19"/>
      <c r="B472" s="15"/>
      <c r="C472" s="15"/>
      <c r="D472" s="15"/>
      <c r="E472" s="15"/>
      <c r="F472" s="21"/>
      <c r="G472" s="16"/>
      <c r="H472" s="15"/>
      <c r="I472" s="15"/>
      <c r="J472" s="15"/>
      <c r="K472" s="22" t="str">
        <f aca="false">IF(OR($B472="",$C472=""),"",IF($C472="Labour",N($F472)*IFERROR(INDEX(Rates!$B$5:$B$19,MATCH($E472,Rates!$A$5:$A$19,0)),0),N($F472)*N($G472)))</f>
        <v/>
      </c>
      <c r="L472" s="23" t="str">
        <f aca="false">IF(OR($B472="",$C472=""),"",IF(ISNA(MATCH($B472,Jobs!$A$5:$A$204,0)),"Job not found",IF(AND($C472="Labour",ISNA(MATCH($E472,Rates!$A$5:$A$19,0))),"Pick a work centre","OK")))</f>
        <v/>
      </c>
    </row>
    <row r="473" customFormat="false" ht="15" hidden="false" customHeight="false" outlineLevel="0" collapsed="false">
      <c r="A473" s="19"/>
      <c r="B473" s="15"/>
      <c r="C473" s="15"/>
      <c r="D473" s="15"/>
      <c r="E473" s="15"/>
      <c r="F473" s="21"/>
      <c r="G473" s="16"/>
      <c r="H473" s="15"/>
      <c r="I473" s="15"/>
      <c r="J473" s="15"/>
      <c r="K473" s="22" t="str">
        <f aca="false">IF(OR($B473="",$C473=""),"",IF($C473="Labour",N($F473)*IFERROR(INDEX(Rates!$B$5:$B$19,MATCH($E473,Rates!$A$5:$A$19,0)),0),N($F473)*N($G473)))</f>
        <v/>
      </c>
      <c r="L473" s="23" t="str">
        <f aca="false">IF(OR($B473="",$C473=""),"",IF(ISNA(MATCH($B473,Jobs!$A$5:$A$204,0)),"Job not found",IF(AND($C473="Labour",ISNA(MATCH($E473,Rates!$A$5:$A$19,0))),"Pick a work centre","OK")))</f>
        <v/>
      </c>
    </row>
    <row r="474" customFormat="false" ht="15" hidden="false" customHeight="false" outlineLevel="0" collapsed="false">
      <c r="A474" s="19"/>
      <c r="B474" s="15"/>
      <c r="C474" s="15"/>
      <c r="D474" s="15"/>
      <c r="E474" s="15"/>
      <c r="F474" s="21"/>
      <c r="G474" s="16"/>
      <c r="H474" s="15"/>
      <c r="I474" s="15"/>
      <c r="J474" s="15"/>
      <c r="K474" s="22" t="str">
        <f aca="false">IF(OR($B474="",$C474=""),"",IF($C474="Labour",N($F474)*IFERROR(INDEX(Rates!$B$5:$B$19,MATCH($E474,Rates!$A$5:$A$19,0)),0),N($F474)*N($G474)))</f>
        <v/>
      </c>
      <c r="L474" s="23" t="str">
        <f aca="false">IF(OR($B474="",$C474=""),"",IF(ISNA(MATCH($B474,Jobs!$A$5:$A$204,0)),"Job not found",IF(AND($C474="Labour",ISNA(MATCH($E474,Rates!$A$5:$A$19,0))),"Pick a work centre","OK")))</f>
        <v/>
      </c>
    </row>
    <row r="475" customFormat="false" ht="15" hidden="false" customHeight="false" outlineLevel="0" collapsed="false">
      <c r="A475" s="19"/>
      <c r="B475" s="15"/>
      <c r="C475" s="15"/>
      <c r="D475" s="15"/>
      <c r="E475" s="15"/>
      <c r="F475" s="21"/>
      <c r="G475" s="16"/>
      <c r="H475" s="15"/>
      <c r="I475" s="15"/>
      <c r="J475" s="15"/>
      <c r="K475" s="22" t="str">
        <f aca="false">IF(OR($B475="",$C475=""),"",IF($C475="Labour",N($F475)*IFERROR(INDEX(Rates!$B$5:$B$19,MATCH($E475,Rates!$A$5:$A$19,0)),0),N($F475)*N($G475)))</f>
        <v/>
      </c>
      <c r="L475" s="23" t="str">
        <f aca="false">IF(OR($B475="",$C475=""),"",IF(ISNA(MATCH($B475,Jobs!$A$5:$A$204,0)),"Job not found",IF(AND($C475="Labour",ISNA(MATCH($E475,Rates!$A$5:$A$19,0))),"Pick a work centre","OK")))</f>
        <v/>
      </c>
    </row>
    <row r="476" customFormat="false" ht="15" hidden="false" customHeight="false" outlineLevel="0" collapsed="false">
      <c r="A476" s="19"/>
      <c r="B476" s="15"/>
      <c r="C476" s="15"/>
      <c r="D476" s="15"/>
      <c r="E476" s="15"/>
      <c r="F476" s="21"/>
      <c r="G476" s="16"/>
      <c r="H476" s="15"/>
      <c r="I476" s="15"/>
      <c r="J476" s="15"/>
      <c r="K476" s="22" t="str">
        <f aca="false">IF(OR($B476="",$C476=""),"",IF($C476="Labour",N($F476)*IFERROR(INDEX(Rates!$B$5:$B$19,MATCH($E476,Rates!$A$5:$A$19,0)),0),N($F476)*N($G476)))</f>
        <v/>
      </c>
      <c r="L476" s="23" t="str">
        <f aca="false">IF(OR($B476="",$C476=""),"",IF(ISNA(MATCH($B476,Jobs!$A$5:$A$204,0)),"Job not found",IF(AND($C476="Labour",ISNA(MATCH($E476,Rates!$A$5:$A$19,0))),"Pick a work centre","OK")))</f>
        <v/>
      </c>
    </row>
    <row r="477" customFormat="false" ht="15" hidden="false" customHeight="false" outlineLevel="0" collapsed="false">
      <c r="A477" s="19"/>
      <c r="B477" s="15"/>
      <c r="C477" s="15"/>
      <c r="D477" s="15"/>
      <c r="E477" s="15"/>
      <c r="F477" s="21"/>
      <c r="G477" s="16"/>
      <c r="H477" s="15"/>
      <c r="I477" s="15"/>
      <c r="J477" s="15"/>
      <c r="K477" s="22" t="str">
        <f aca="false">IF(OR($B477="",$C477=""),"",IF($C477="Labour",N($F477)*IFERROR(INDEX(Rates!$B$5:$B$19,MATCH($E477,Rates!$A$5:$A$19,0)),0),N($F477)*N($G477)))</f>
        <v/>
      </c>
      <c r="L477" s="23" t="str">
        <f aca="false">IF(OR($B477="",$C477=""),"",IF(ISNA(MATCH($B477,Jobs!$A$5:$A$204,0)),"Job not found",IF(AND($C477="Labour",ISNA(MATCH($E477,Rates!$A$5:$A$19,0))),"Pick a work centre","OK")))</f>
        <v/>
      </c>
    </row>
    <row r="478" customFormat="false" ht="15" hidden="false" customHeight="false" outlineLevel="0" collapsed="false">
      <c r="A478" s="19"/>
      <c r="B478" s="15"/>
      <c r="C478" s="15"/>
      <c r="D478" s="15"/>
      <c r="E478" s="15"/>
      <c r="F478" s="21"/>
      <c r="G478" s="16"/>
      <c r="H478" s="15"/>
      <c r="I478" s="15"/>
      <c r="J478" s="15"/>
      <c r="K478" s="22" t="str">
        <f aca="false">IF(OR($B478="",$C478=""),"",IF($C478="Labour",N($F478)*IFERROR(INDEX(Rates!$B$5:$B$19,MATCH($E478,Rates!$A$5:$A$19,0)),0),N($F478)*N($G478)))</f>
        <v/>
      </c>
      <c r="L478" s="23" t="str">
        <f aca="false">IF(OR($B478="",$C478=""),"",IF(ISNA(MATCH($B478,Jobs!$A$5:$A$204,0)),"Job not found",IF(AND($C478="Labour",ISNA(MATCH($E478,Rates!$A$5:$A$19,0))),"Pick a work centre","OK")))</f>
        <v/>
      </c>
    </row>
    <row r="479" customFormat="false" ht="15" hidden="false" customHeight="false" outlineLevel="0" collapsed="false">
      <c r="A479" s="19"/>
      <c r="B479" s="15"/>
      <c r="C479" s="15"/>
      <c r="D479" s="15"/>
      <c r="E479" s="15"/>
      <c r="F479" s="21"/>
      <c r="G479" s="16"/>
      <c r="H479" s="15"/>
      <c r="I479" s="15"/>
      <c r="J479" s="15"/>
      <c r="K479" s="22" t="str">
        <f aca="false">IF(OR($B479="",$C479=""),"",IF($C479="Labour",N($F479)*IFERROR(INDEX(Rates!$B$5:$B$19,MATCH($E479,Rates!$A$5:$A$19,0)),0),N($F479)*N($G479)))</f>
        <v/>
      </c>
      <c r="L479" s="23" t="str">
        <f aca="false">IF(OR($B479="",$C479=""),"",IF(ISNA(MATCH($B479,Jobs!$A$5:$A$204,0)),"Job not found",IF(AND($C479="Labour",ISNA(MATCH($E479,Rates!$A$5:$A$19,0))),"Pick a work centre","OK")))</f>
        <v/>
      </c>
    </row>
    <row r="480" customFormat="false" ht="15" hidden="false" customHeight="false" outlineLevel="0" collapsed="false">
      <c r="A480" s="19"/>
      <c r="B480" s="15"/>
      <c r="C480" s="15"/>
      <c r="D480" s="15"/>
      <c r="E480" s="15"/>
      <c r="F480" s="21"/>
      <c r="G480" s="16"/>
      <c r="H480" s="15"/>
      <c r="I480" s="15"/>
      <c r="J480" s="15"/>
      <c r="K480" s="22" t="str">
        <f aca="false">IF(OR($B480="",$C480=""),"",IF($C480="Labour",N($F480)*IFERROR(INDEX(Rates!$B$5:$B$19,MATCH($E480,Rates!$A$5:$A$19,0)),0),N($F480)*N($G480)))</f>
        <v/>
      </c>
      <c r="L480" s="23" t="str">
        <f aca="false">IF(OR($B480="",$C480=""),"",IF(ISNA(MATCH($B480,Jobs!$A$5:$A$204,0)),"Job not found",IF(AND($C480="Labour",ISNA(MATCH($E480,Rates!$A$5:$A$19,0))),"Pick a work centre","OK")))</f>
        <v/>
      </c>
    </row>
    <row r="481" customFormat="false" ht="15" hidden="false" customHeight="false" outlineLevel="0" collapsed="false">
      <c r="A481" s="19"/>
      <c r="B481" s="15"/>
      <c r="C481" s="15"/>
      <c r="D481" s="15"/>
      <c r="E481" s="15"/>
      <c r="F481" s="21"/>
      <c r="G481" s="16"/>
      <c r="H481" s="15"/>
      <c r="I481" s="15"/>
      <c r="J481" s="15"/>
      <c r="K481" s="22" t="str">
        <f aca="false">IF(OR($B481="",$C481=""),"",IF($C481="Labour",N($F481)*IFERROR(INDEX(Rates!$B$5:$B$19,MATCH($E481,Rates!$A$5:$A$19,0)),0),N($F481)*N($G481)))</f>
        <v/>
      </c>
      <c r="L481" s="23" t="str">
        <f aca="false">IF(OR($B481="",$C481=""),"",IF(ISNA(MATCH($B481,Jobs!$A$5:$A$204,0)),"Job not found",IF(AND($C481="Labour",ISNA(MATCH($E481,Rates!$A$5:$A$19,0))),"Pick a work centre","OK")))</f>
        <v/>
      </c>
    </row>
    <row r="482" customFormat="false" ht="15" hidden="false" customHeight="false" outlineLevel="0" collapsed="false">
      <c r="A482" s="19"/>
      <c r="B482" s="15"/>
      <c r="C482" s="15"/>
      <c r="D482" s="15"/>
      <c r="E482" s="15"/>
      <c r="F482" s="21"/>
      <c r="G482" s="16"/>
      <c r="H482" s="15"/>
      <c r="I482" s="15"/>
      <c r="J482" s="15"/>
      <c r="K482" s="22" t="str">
        <f aca="false">IF(OR($B482="",$C482=""),"",IF($C482="Labour",N($F482)*IFERROR(INDEX(Rates!$B$5:$B$19,MATCH($E482,Rates!$A$5:$A$19,0)),0),N($F482)*N($G482)))</f>
        <v/>
      </c>
      <c r="L482" s="23" t="str">
        <f aca="false">IF(OR($B482="",$C482=""),"",IF(ISNA(MATCH($B482,Jobs!$A$5:$A$204,0)),"Job not found",IF(AND($C482="Labour",ISNA(MATCH($E482,Rates!$A$5:$A$19,0))),"Pick a work centre","OK")))</f>
        <v/>
      </c>
    </row>
    <row r="483" customFormat="false" ht="15" hidden="false" customHeight="false" outlineLevel="0" collapsed="false">
      <c r="A483" s="19"/>
      <c r="B483" s="15"/>
      <c r="C483" s="15"/>
      <c r="D483" s="15"/>
      <c r="E483" s="15"/>
      <c r="F483" s="21"/>
      <c r="G483" s="16"/>
      <c r="H483" s="15"/>
      <c r="I483" s="15"/>
      <c r="J483" s="15"/>
      <c r="K483" s="22" t="str">
        <f aca="false">IF(OR($B483="",$C483=""),"",IF($C483="Labour",N($F483)*IFERROR(INDEX(Rates!$B$5:$B$19,MATCH($E483,Rates!$A$5:$A$19,0)),0),N($F483)*N($G483)))</f>
        <v/>
      </c>
      <c r="L483" s="23" t="str">
        <f aca="false">IF(OR($B483="",$C483=""),"",IF(ISNA(MATCH($B483,Jobs!$A$5:$A$204,0)),"Job not found",IF(AND($C483="Labour",ISNA(MATCH($E483,Rates!$A$5:$A$19,0))),"Pick a work centre","OK")))</f>
        <v/>
      </c>
    </row>
    <row r="484" customFormat="false" ht="15" hidden="false" customHeight="false" outlineLevel="0" collapsed="false">
      <c r="A484" s="19"/>
      <c r="B484" s="15"/>
      <c r="C484" s="15"/>
      <c r="D484" s="15"/>
      <c r="E484" s="15"/>
      <c r="F484" s="21"/>
      <c r="G484" s="16"/>
      <c r="H484" s="15"/>
      <c r="I484" s="15"/>
      <c r="J484" s="15"/>
      <c r="K484" s="22" t="str">
        <f aca="false">IF(OR($B484="",$C484=""),"",IF($C484="Labour",N($F484)*IFERROR(INDEX(Rates!$B$5:$B$19,MATCH($E484,Rates!$A$5:$A$19,0)),0),N($F484)*N($G484)))</f>
        <v/>
      </c>
      <c r="L484" s="23" t="str">
        <f aca="false">IF(OR($B484="",$C484=""),"",IF(ISNA(MATCH($B484,Jobs!$A$5:$A$204,0)),"Job not found",IF(AND($C484="Labour",ISNA(MATCH($E484,Rates!$A$5:$A$19,0))),"Pick a work centre","OK")))</f>
        <v/>
      </c>
    </row>
    <row r="485" customFormat="false" ht="15" hidden="false" customHeight="false" outlineLevel="0" collapsed="false">
      <c r="A485" s="19"/>
      <c r="B485" s="15"/>
      <c r="C485" s="15"/>
      <c r="D485" s="15"/>
      <c r="E485" s="15"/>
      <c r="F485" s="21"/>
      <c r="G485" s="16"/>
      <c r="H485" s="15"/>
      <c r="I485" s="15"/>
      <c r="J485" s="15"/>
      <c r="K485" s="22" t="str">
        <f aca="false">IF(OR($B485="",$C485=""),"",IF($C485="Labour",N($F485)*IFERROR(INDEX(Rates!$B$5:$B$19,MATCH($E485,Rates!$A$5:$A$19,0)),0),N($F485)*N($G485)))</f>
        <v/>
      </c>
      <c r="L485" s="23" t="str">
        <f aca="false">IF(OR($B485="",$C485=""),"",IF(ISNA(MATCH($B485,Jobs!$A$5:$A$204,0)),"Job not found",IF(AND($C485="Labour",ISNA(MATCH($E485,Rates!$A$5:$A$19,0))),"Pick a work centre","OK")))</f>
        <v/>
      </c>
    </row>
    <row r="486" customFormat="false" ht="15" hidden="false" customHeight="false" outlineLevel="0" collapsed="false">
      <c r="A486" s="19"/>
      <c r="B486" s="15"/>
      <c r="C486" s="15"/>
      <c r="D486" s="15"/>
      <c r="E486" s="15"/>
      <c r="F486" s="21"/>
      <c r="G486" s="16"/>
      <c r="H486" s="15"/>
      <c r="I486" s="15"/>
      <c r="J486" s="15"/>
      <c r="K486" s="22" t="str">
        <f aca="false">IF(OR($B486="",$C486=""),"",IF($C486="Labour",N($F486)*IFERROR(INDEX(Rates!$B$5:$B$19,MATCH($E486,Rates!$A$5:$A$19,0)),0),N($F486)*N($G486)))</f>
        <v/>
      </c>
      <c r="L486" s="23" t="str">
        <f aca="false">IF(OR($B486="",$C486=""),"",IF(ISNA(MATCH($B486,Jobs!$A$5:$A$204,0)),"Job not found",IF(AND($C486="Labour",ISNA(MATCH($E486,Rates!$A$5:$A$19,0))),"Pick a work centre","OK")))</f>
        <v/>
      </c>
    </row>
    <row r="487" customFormat="false" ht="15" hidden="false" customHeight="false" outlineLevel="0" collapsed="false">
      <c r="A487" s="19"/>
      <c r="B487" s="15"/>
      <c r="C487" s="15"/>
      <c r="D487" s="15"/>
      <c r="E487" s="15"/>
      <c r="F487" s="21"/>
      <c r="G487" s="16"/>
      <c r="H487" s="15"/>
      <c r="I487" s="15"/>
      <c r="J487" s="15"/>
      <c r="K487" s="22" t="str">
        <f aca="false">IF(OR($B487="",$C487=""),"",IF($C487="Labour",N($F487)*IFERROR(INDEX(Rates!$B$5:$B$19,MATCH($E487,Rates!$A$5:$A$19,0)),0),N($F487)*N($G487)))</f>
        <v/>
      </c>
      <c r="L487" s="23" t="str">
        <f aca="false">IF(OR($B487="",$C487=""),"",IF(ISNA(MATCH($B487,Jobs!$A$5:$A$204,0)),"Job not found",IF(AND($C487="Labour",ISNA(MATCH($E487,Rates!$A$5:$A$19,0))),"Pick a work centre","OK")))</f>
        <v/>
      </c>
    </row>
    <row r="488" customFormat="false" ht="15" hidden="false" customHeight="false" outlineLevel="0" collapsed="false">
      <c r="A488" s="19"/>
      <c r="B488" s="15"/>
      <c r="C488" s="15"/>
      <c r="D488" s="15"/>
      <c r="E488" s="15"/>
      <c r="F488" s="21"/>
      <c r="G488" s="16"/>
      <c r="H488" s="15"/>
      <c r="I488" s="15"/>
      <c r="J488" s="15"/>
      <c r="K488" s="22" t="str">
        <f aca="false">IF(OR($B488="",$C488=""),"",IF($C488="Labour",N($F488)*IFERROR(INDEX(Rates!$B$5:$B$19,MATCH($E488,Rates!$A$5:$A$19,0)),0),N($F488)*N($G488)))</f>
        <v/>
      </c>
      <c r="L488" s="23" t="str">
        <f aca="false">IF(OR($B488="",$C488=""),"",IF(ISNA(MATCH($B488,Jobs!$A$5:$A$204,0)),"Job not found",IF(AND($C488="Labour",ISNA(MATCH($E488,Rates!$A$5:$A$19,0))),"Pick a work centre","OK")))</f>
        <v/>
      </c>
    </row>
    <row r="489" customFormat="false" ht="15" hidden="false" customHeight="false" outlineLevel="0" collapsed="false">
      <c r="A489" s="19"/>
      <c r="B489" s="15"/>
      <c r="C489" s="15"/>
      <c r="D489" s="15"/>
      <c r="E489" s="15"/>
      <c r="F489" s="21"/>
      <c r="G489" s="16"/>
      <c r="H489" s="15"/>
      <c r="I489" s="15"/>
      <c r="J489" s="15"/>
      <c r="K489" s="22" t="str">
        <f aca="false">IF(OR($B489="",$C489=""),"",IF($C489="Labour",N($F489)*IFERROR(INDEX(Rates!$B$5:$B$19,MATCH($E489,Rates!$A$5:$A$19,0)),0),N($F489)*N($G489)))</f>
        <v/>
      </c>
      <c r="L489" s="23" t="str">
        <f aca="false">IF(OR($B489="",$C489=""),"",IF(ISNA(MATCH($B489,Jobs!$A$5:$A$204,0)),"Job not found",IF(AND($C489="Labour",ISNA(MATCH($E489,Rates!$A$5:$A$19,0))),"Pick a work centre","OK")))</f>
        <v/>
      </c>
    </row>
    <row r="490" customFormat="false" ht="15" hidden="false" customHeight="false" outlineLevel="0" collapsed="false">
      <c r="A490" s="19"/>
      <c r="B490" s="15"/>
      <c r="C490" s="15"/>
      <c r="D490" s="15"/>
      <c r="E490" s="15"/>
      <c r="F490" s="21"/>
      <c r="G490" s="16"/>
      <c r="H490" s="15"/>
      <c r="I490" s="15"/>
      <c r="J490" s="15"/>
      <c r="K490" s="22" t="str">
        <f aca="false">IF(OR($B490="",$C490=""),"",IF($C490="Labour",N($F490)*IFERROR(INDEX(Rates!$B$5:$B$19,MATCH($E490,Rates!$A$5:$A$19,0)),0),N($F490)*N($G490)))</f>
        <v/>
      </c>
      <c r="L490" s="23" t="str">
        <f aca="false">IF(OR($B490="",$C490=""),"",IF(ISNA(MATCH($B490,Jobs!$A$5:$A$204,0)),"Job not found",IF(AND($C490="Labour",ISNA(MATCH($E490,Rates!$A$5:$A$19,0))),"Pick a work centre","OK")))</f>
        <v/>
      </c>
    </row>
    <row r="491" customFormat="false" ht="15" hidden="false" customHeight="false" outlineLevel="0" collapsed="false">
      <c r="A491" s="19"/>
      <c r="B491" s="15"/>
      <c r="C491" s="15"/>
      <c r="D491" s="15"/>
      <c r="E491" s="15"/>
      <c r="F491" s="21"/>
      <c r="G491" s="16"/>
      <c r="H491" s="15"/>
      <c r="I491" s="15"/>
      <c r="J491" s="15"/>
      <c r="K491" s="22" t="str">
        <f aca="false">IF(OR($B491="",$C491=""),"",IF($C491="Labour",N($F491)*IFERROR(INDEX(Rates!$B$5:$B$19,MATCH($E491,Rates!$A$5:$A$19,0)),0),N($F491)*N($G491)))</f>
        <v/>
      </c>
      <c r="L491" s="23" t="str">
        <f aca="false">IF(OR($B491="",$C491=""),"",IF(ISNA(MATCH($B491,Jobs!$A$5:$A$204,0)),"Job not found",IF(AND($C491="Labour",ISNA(MATCH($E491,Rates!$A$5:$A$19,0))),"Pick a work centre","OK")))</f>
        <v/>
      </c>
    </row>
    <row r="492" customFormat="false" ht="15" hidden="false" customHeight="false" outlineLevel="0" collapsed="false">
      <c r="A492" s="19"/>
      <c r="B492" s="15"/>
      <c r="C492" s="15"/>
      <c r="D492" s="15"/>
      <c r="E492" s="15"/>
      <c r="F492" s="21"/>
      <c r="G492" s="16"/>
      <c r="H492" s="15"/>
      <c r="I492" s="15"/>
      <c r="J492" s="15"/>
      <c r="K492" s="22" t="str">
        <f aca="false">IF(OR($B492="",$C492=""),"",IF($C492="Labour",N($F492)*IFERROR(INDEX(Rates!$B$5:$B$19,MATCH($E492,Rates!$A$5:$A$19,0)),0),N($F492)*N($G492)))</f>
        <v/>
      </c>
      <c r="L492" s="23" t="str">
        <f aca="false">IF(OR($B492="",$C492=""),"",IF(ISNA(MATCH($B492,Jobs!$A$5:$A$204,0)),"Job not found",IF(AND($C492="Labour",ISNA(MATCH($E492,Rates!$A$5:$A$19,0))),"Pick a work centre","OK")))</f>
        <v/>
      </c>
    </row>
    <row r="493" customFormat="false" ht="15" hidden="false" customHeight="false" outlineLevel="0" collapsed="false">
      <c r="A493" s="19"/>
      <c r="B493" s="15"/>
      <c r="C493" s="15"/>
      <c r="D493" s="15"/>
      <c r="E493" s="15"/>
      <c r="F493" s="21"/>
      <c r="G493" s="16"/>
      <c r="H493" s="15"/>
      <c r="I493" s="15"/>
      <c r="J493" s="15"/>
      <c r="K493" s="22" t="str">
        <f aca="false">IF(OR($B493="",$C493=""),"",IF($C493="Labour",N($F493)*IFERROR(INDEX(Rates!$B$5:$B$19,MATCH($E493,Rates!$A$5:$A$19,0)),0),N($F493)*N($G493)))</f>
        <v/>
      </c>
      <c r="L493" s="23" t="str">
        <f aca="false">IF(OR($B493="",$C493=""),"",IF(ISNA(MATCH($B493,Jobs!$A$5:$A$204,0)),"Job not found",IF(AND($C493="Labour",ISNA(MATCH($E493,Rates!$A$5:$A$19,0))),"Pick a work centre","OK")))</f>
        <v/>
      </c>
    </row>
    <row r="494" customFormat="false" ht="15" hidden="false" customHeight="false" outlineLevel="0" collapsed="false">
      <c r="A494" s="19"/>
      <c r="B494" s="15"/>
      <c r="C494" s="15"/>
      <c r="D494" s="15"/>
      <c r="E494" s="15"/>
      <c r="F494" s="21"/>
      <c r="G494" s="16"/>
      <c r="H494" s="15"/>
      <c r="I494" s="15"/>
      <c r="J494" s="15"/>
      <c r="K494" s="22" t="str">
        <f aca="false">IF(OR($B494="",$C494=""),"",IF($C494="Labour",N($F494)*IFERROR(INDEX(Rates!$B$5:$B$19,MATCH($E494,Rates!$A$5:$A$19,0)),0),N($F494)*N($G494)))</f>
        <v/>
      </c>
      <c r="L494" s="23" t="str">
        <f aca="false">IF(OR($B494="",$C494=""),"",IF(ISNA(MATCH($B494,Jobs!$A$5:$A$204,0)),"Job not found",IF(AND($C494="Labour",ISNA(MATCH($E494,Rates!$A$5:$A$19,0))),"Pick a work centre","OK")))</f>
        <v/>
      </c>
    </row>
    <row r="495" customFormat="false" ht="15" hidden="false" customHeight="false" outlineLevel="0" collapsed="false">
      <c r="A495" s="19"/>
      <c r="B495" s="15"/>
      <c r="C495" s="15"/>
      <c r="D495" s="15"/>
      <c r="E495" s="15"/>
      <c r="F495" s="21"/>
      <c r="G495" s="16"/>
      <c r="H495" s="15"/>
      <c r="I495" s="15"/>
      <c r="J495" s="15"/>
      <c r="K495" s="22" t="str">
        <f aca="false">IF(OR($B495="",$C495=""),"",IF($C495="Labour",N($F495)*IFERROR(INDEX(Rates!$B$5:$B$19,MATCH($E495,Rates!$A$5:$A$19,0)),0),N($F495)*N($G495)))</f>
        <v/>
      </c>
      <c r="L495" s="23" t="str">
        <f aca="false">IF(OR($B495="",$C495=""),"",IF(ISNA(MATCH($B495,Jobs!$A$5:$A$204,0)),"Job not found",IF(AND($C495="Labour",ISNA(MATCH($E495,Rates!$A$5:$A$19,0))),"Pick a work centre","OK")))</f>
        <v/>
      </c>
    </row>
    <row r="496" customFormat="false" ht="15" hidden="false" customHeight="false" outlineLevel="0" collapsed="false">
      <c r="A496" s="19"/>
      <c r="B496" s="15"/>
      <c r="C496" s="15"/>
      <c r="D496" s="15"/>
      <c r="E496" s="15"/>
      <c r="F496" s="21"/>
      <c r="G496" s="16"/>
      <c r="H496" s="15"/>
      <c r="I496" s="15"/>
      <c r="J496" s="15"/>
      <c r="K496" s="22" t="str">
        <f aca="false">IF(OR($B496="",$C496=""),"",IF($C496="Labour",N($F496)*IFERROR(INDEX(Rates!$B$5:$B$19,MATCH($E496,Rates!$A$5:$A$19,0)),0),N($F496)*N($G496)))</f>
        <v/>
      </c>
      <c r="L496" s="23" t="str">
        <f aca="false">IF(OR($B496="",$C496=""),"",IF(ISNA(MATCH($B496,Jobs!$A$5:$A$204,0)),"Job not found",IF(AND($C496="Labour",ISNA(MATCH($E496,Rates!$A$5:$A$19,0))),"Pick a work centre","OK")))</f>
        <v/>
      </c>
    </row>
    <row r="497" customFormat="false" ht="15" hidden="false" customHeight="false" outlineLevel="0" collapsed="false">
      <c r="A497" s="19"/>
      <c r="B497" s="15"/>
      <c r="C497" s="15"/>
      <c r="D497" s="15"/>
      <c r="E497" s="15"/>
      <c r="F497" s="21"/>
      <c r="G497" s="16"/>
      <c r="H497" s="15"/>
      <c r="I497" s="15"/>
      <c r="J497" s="15"/>
      <c r="K497" s="22" t="str">
        <f aca="false">IF(OR($B497="",$C497=""),"",IF($C497="Labour",N($F497)*IFERROR(INDEX(Rates!$B$5:$B$19,MATCH($E497,Rates!$A$5:$A$19,0)),0),N($F497)*N($G497)))</f>
        <v/>
      </c>
      <c r="L497" s="23" t="str">
        <f aca="false">IF(OR($B497="",$C497=""),"",IF(ISNA(MATCH($B497,Jobs!$A$5:$A$204,0)),"Job not found",IF(AND($C497="Labour",ISNA(MATCH($E497,Rates!$A$5:$A$19,0))),"Pick a work centre","OK")))</f>
        <v/>
      </c>
    </row>
    <row r="498" customFormat="false" ht="15" hidden="false" customHeight="false" outlineLevel="0" collapsed="false">
      <c r="A498" s="19"/>
      <c r="B498" s="15"/>
      <c r="C498" s="15"/>
      <c r="D498" s="15"/>
      <c r="E498" s="15"/>
      <c r="F498" s="21"/>
      <c r="G498" s="16"/>
      <c r="H498" s="15"/>
      <c r="I498" s="15"/>
      <c r="J498" s="15"/>
      <c r="K498" s="22" t="str">
        <f aca="false">IF(OR($B498="",$C498=""),"",IF($C498="Labour",N($F498)*IFERROR(INDEX(Rates!$B$5:$B$19,MATCH($E498,Rates!$A$5:$A$19,0)),0),N($F498)*N($G498)))</f>
        <v/>
      </c>
      <c r="L498" s="23" t="str">
        <f aca="false">IF(OR($B498="",$C498=""),"",IF(ISNA(MATCH($B498,Jobs!$A$5:$A$204,0)),"Job not found",IF(AND($C498="Labour",ISNA(MATCH($E498,Rates!$A$5:$A$19,0))),"Pick a work centre","OK")))</f>
        <v/>
      </c>
    </row>
    <row r="499" customFormat="false" ht="15" hidden="false" customHeight="false" outlineLevel="0" collapsed="false">
      <c r="A499" s="19"/>
      <c r="B499" s="15"/>
      <c r="C499" s="15"/>
      <c r="D499" s="15"/>
      <c r="E499" s="15"/>
      <c r="F499" s="21"/>
      <c r="G499" s="16"/>
      <c r="H499" s="15"/>
      <c r="I499" s="15"/>
      <c r="J499" s="15"/>
      <c r="K499" s="22" t="str">
        <f aca="false">IF(OR($B499="",$C499=""),"",IF($C499="Labour",N($F499)*IFERROR(INDEX(Rates!$B$5:$B$19,MATCH($E499,Rates!$A$5:$A$19,0)),0),N($F499)*N($G499)))</f>
        <v/>
      </c>
      <c r="L499" s="23" t="str">
        <f aca="false">IF(OR($B499="",$C499=""),"",IF(ISNA(MATCH($B499,Jobs!$A$5:$A$204,0)),"Job not found",IF(AND($C499="Labour",ISNA(MATCH($E499,Rates!$A$5:$A$19,0))),"Pick a work centre","OK")))</f>
        <v/>
      </c>
    </row>
    <row r="500" customFormat="false" ht="15" hidden="false" customHeight="false" outlineLevel="0" collapsed="false">
      <c r="A500" s="19"/>
      <c r="B500" s="15"/>
      <c r="C500" s="15"/>
      <c r="D500" s="15"/>
      <c r="E500" s="15"/>
      <c r="F500" s="21"/>
      <c r="G500" s="16"/>
      <c r="H500" s="15"/>
      <c r="I500" s="15"/>
      <c r="J500" s="15"/>
      <c r="K500" s="22" t="str">
        <f aca="false">IF(OR($B500="",$C500=""),"",IF($C500="Labour",N($F500)*IFERROR(INDEX(Rates!$B$5:$B$19,MATCH($E500,Rates!$A$5:$A$19,0)),0),N($F500)*N($G500)))</f>
        <v/>
      </c>
      <c r="L500" s="23" t="str">
        <f aca="false">IF(OR($B500="",$C500=""),"",IF(ISNA(MATCH($B500,Jobs!$A$5:$A$204,0)),"Job not found",IF(AND($C500="Labour",ISNA(MATCH($E500,Rates!$A$5:$A$19,0))),"Pick a work centre","OK")))</f>
        <v/>
      </c>
    </row>
    <row r="501" customFormat="false" ht="15" hidden="false" customHeight="false" outlineLevel="0" collapsed="false">
      <c r="A501" s="19"/>
      <c r="B501" s="15"/>
      <c r="C501" s="15"/>
      <c r="D501" s="15"/>
      <c r="E501" s="15"/>
      <c r="F501" s="21"/>
      <c r="G501" s="16"/>
      <c r="H501" s="15"/>
      <c r="I501" s="15"/>
      <c r="J501" s="15"/>
      <c r="K501" s="22" t="str">
        <f aca="false">IF(OR($B501="",$C501=""),"",IF($C501="Labour",N($F501)*IFERROR(INDEX(Rates!$B$5:$B$19,MATCH($E501,Rates!$A$5:$A$19,0)),0),N($F501)*N($G501)))</f>
        <v/>
      </c>
      <c r="L501" s="23" t="str">
        <f aca="false">IF(OR($B501="",$C501=""),"",IF(ISNA(MATCH($B501,Jobs!$A$5:$A$204,0)),"Job not found",IF(AND($C501="Labour",ISNA(MATCH($E501,Rates!$A$5:$A$19,0))),"Pick a work centre","OK")))</f>
        <v/>
      </c>
    </row>
    <row r="502" customFormat="false" ht="15" hidden="false" customHeight="false" outlineLevel="0" collapsed="false">
      <c r="A502" s="19"/>
      <c r="B502" s="15"/>
      <c r="C502" s="15"/>
      <c r="D502" s="15"/>
      <c r="E502" s="15"/>
      <c r="F502" s="21"/>
      <c r="G502" s="16"/>
      <c r="H502" s="15"/>
      <c r="I502" s="15"/>
      <c r="J502" s="15"/>
      <c r="K502" s="22" t="str">
        <f aca="false">IF(OR($B502="",$C502=""),"",IF($C502="Labour",N($F502)*IFERROR(INDEX(Rates!$B$5:$B$19,MATCH($E502,Rates!$A$5:$A$19,0)),0),N($F502)*N($G502)))</f>
        <v/>
      </c>
      <c r="L502" s="23" t="str">
        <f aca="false">IF(OR($B502="",$C502=""),"",IF(ISNA(MATCH($B502,Jobs!$A$5:$A$204,0)),"Job not found",IF(AND($C502="Labour",ISNA(MATCH($E502,Rates!$A$5:$A$19,0))),"Pick a work centre","OK")))</f>
        <v/>
      </c>
    </row>
    <row r="503" customFormat="false" ht="15" hidden="false" customHeight="false" outlineLevel="0" collapsed="false">
      <c r="A503" s="19"/>
      <c r="B503" s="15"/>
      <c r="C503" s="15"/>
      <c r="D503" s="15"/>
      <c r="E503" s="15"/>
      <c r="F503" s="21"/>
      <c r="G503" s="16"/>
      <c r="H503" s="15"/>
      <c r="I503" s="15"/>
      <c r="J503" s="15"/>
      <c r="K503" s="22" t="str">
        <f aca="false">IF(OR($B503="",$C503=""),"",IF($C503="Labour",N($F503)*IFERROR(INDEX(Rates!$B$5:$B$19,MATCH($E503,Rates!$A$5:$A$19,0)),0),N($F503)*N($G503)))</f>
        <v/>
      </c>
      <c r="L503" s="23" t="str">
        <f aca="false">IF(OR($B503="",$C503=""),"",IF(ISNA(MATCH($B503,Jobs!$A$5:$A$204,0)),"Job not found",IF(AND($C503="Labour",ISNA(MATCH($E503,Rates!$A$5:$A$19,0))),"Pick a work centre","OK")))</f>
        <v/>
      </c>
    </row>
    <row r="504" customFormat="false" ht="15" hidden="false" customHeight="false" outlineLevel="0" collapsed="false">
      <c r="A504" s="19"/>
      <c r="B504" s="15"/>
      <c r="C504" s="15"/>
      <c r="D504" s="15"/>
      <c r="E504" s="15"/>
      <c r="F504" s="21"/>
      <c r="G504" s="16"/>
      <c r="H504" s="15"/>
      <c r="I504" s="15"/>
      <c r="J504" s="15"/>
      <c r="K504" s="22" t="str">
        <f aca="false">IF(OR($B504="",$C504=""),"",IF($C504="Labour",N($F504)*IFERROR(INDEX(Rates!$B$5:$B$19,MATCH($E504,Rates!$A$5:$A$19,0)),0),N($F504)*N($G504)))</f>
        <v/>
      </c>
      <c r="L504" s="23" t="str">
        <f aca="false">IF(OR($B504="",$C504=""),"",IF(ISNA(MATCH($B504,Jobs!$A$5:$A$204,0)),"Job not found",IF(AND($C504="Labour",ISNA(MATCH($E504,Rates!$A$5:$A$19,0))),"Pick a work centre","OK")))</f>
        <v/>
      </c>
    </row>
    <row r="505" customFormat="false" ht="15" hidden="false" customHeight="false" outlineLevel="0" collapsed="false">
      <c r="A505" s="19"/>
      <c r="B505" s="15"/>
      <c r="C505" s="15"/>
      <c r="D505" s="15"/>
      <c r="E505" s="15"/>
      <c r="F505" s="21"/>
      <c r="G505" s="16"/>
      <c r="H505" s="15"/>
      <c r="I505" s="15"/>
      <c r="J505" s="15"/>
      <c r="K505" s="22" t="str">
        <f aca="false">IF(OR($B505="",$C505=""),"",IF($C505="Labour",N($F505)*IFERROR(INDEX(Rates!$B$5:$B$19,MATCH($E505,Rates!$A$5:$A$19,0)),0),N($F505)*N($G505)))</f>
        <v/>
      </c>
      <c r="L505" s="23" t="str">
        <f aca="false">IF(OR($B505="",$C505=""),"",IF(ISNA(MATCH($B505,Jobs!$A$5:$A$204,0)),"Job not found",IF(AND($C505="Labour",ISNA(MATCH($E505,Rates!$A$5:$A$19,0))),"Pick a work centre","OK")))</f>
        <v/>
      </c>
    </row>
    <row r="506" customFormat="false" ht="15" hidden="false" customHeight="false" outlineLevel="0" collapsed="false">
      <c r="A506" s="19"/>
      <c r="B506" s="15"/>
      <c r="C506" s="15"/>
      <c r="D506" s="15"/>
      <c r="E506" s="15"/>
      <c r="F506" s="21"/>
      <c r="G506" s="16"/>
      <c r="H506" s="15"/>
      <c r="I506" s="15"/>
      <c r="J506" s="15"/>
      <c r="K506" s="22" t="str">
        <f aca="false">IF(OR($B506="",$C506=""),"",IF($C506="Labour",N($F506)*IFERROR(INDEX(Rates!$B$5:$B$19,MATCH($E506,Rates!$A$5:$A$19,0)),0),N($F506)*N($G506)))</f>
        <v/>
      </c>
      <c r="L506" s="23" t="str">
        <f aca="false">IF(OR($B506="",$C506=""),"",IF(ISNA(MATCH($B506,Jobs!$A$5:$A$204,0)),"Job not found",IF(AND($C506="Labour",ISNA(MATCH($E506,Rates!$A$5:$A$19,0))),"Pick a work centre","OK")))</f>
        <v/>
      </c>
    </row>
    <row r="507" customFormat="false" ht="15" hidden="false" customHeight="false" outlineLevel="0" collapsed="false">
      <c r="A507" s="19"/>
      <c r="B507" s="15"/>
      <c r="C507" s="15"/>
      <c r="D507" s="15"/>
      <c r="E507" s="15"/>
      <c r="F507" s="21"/>
      <c r="G507" s="16"/>
      <c r="H507" s="15"/>
      <c r="I507" s="15"/>
      <c r="J507" s="15"/>
      <c r="K507" s="22" t="str">
        <f aca="false">IF(OR($B507="",$C507=""),"",IF($C507="Labour",N($F507)*IFERROR(INDEX(Rates!$B$5:$B$19,MATCH($E507,Rates!$A$5:$A$19,0)),0),N($F507)*N($G507)))</f>
        <v/>
      </c>
      <c r="L507" s="23" t="str">
        <f aca="false">IF(OR($B507="",$C507=""),"",IF(ISNA(MATCH($B507,Jobs!$A$5:$A$204,0)),"Job not found",IF(AND($C507="Labour",ISNA(MATCH($E507,Rates!$A$5:$A$19,0))),"Pick a work centre","OK")))</f>
        <v/>
      </c>
    </row>
    <row r="508" customFormat="false" ht="15" hidden="false" customHeight="false" outlineLevel="0" collapsed="false">
      <c r="A508" s="19"/>
      <c r="B508" s="15"/>
      <c r="C508" s="15"/>
      <c r="D508" s="15"/>
      <c r="E508" s="15"/>
      <c r="F508" s="21"/>
      <c r="G508" s="16"/>
      <c r="H508" s="15"/>
      <c r="I508" s="15"/>
      <c r="J508" s="15"/>
      <c r="K508" s="22" t="str">
        <f aca="false">IF(OR($B508="",$C508=""),"",IF($C508="Labour",N($F508)*IFERROR(INDEX(Rates!$B$5:$B$19,MATCH($E508,Rates!$A$5:$A$19,0)),0),N($F508)*N($G508)))</f>
        <v/>
      </c>
      <c r="L508" s="23" t="str">
        <f aca="false">IF(OR($B508="",$C508=""),"",IF(ISNA(MATCH($B508,Jobs!$A$5:$A$204,0)),"Job not found",IF(AND($C508="Labour",ISNA(MATCH($E508,Rates!$A$5:$A$19,0))),"Pick a work centre","OK")))</f>
        <v/>
      </c>
    </row>
    <row r="509" customFormat="false" ht="15" hidden="false" customHeight="false" outlineLevel="0" collapsed="false">
      <c r="A509" s="19"/>
      <c r="B509" s="15"/>
      <c r="C509" s="15"/>
      <c r="D509" s="15"/>
      <c r="E509" s="15"/>
      <c r="F509" s="21"/>
      <c r="G509" s="16"/>
      <c r="H509" s="15"/>
      <c r="I509" s="15"/>
      <c r="J509" s="15"/>
      <c r="K509" s="22" t="str">
        <f aca="false">IF(OR($B509="",$C509=""),"",IF($C509="Labour",N($F509)*IFERROR(INDEX(Rates!$B$5:$B$19,MATCH($E509,Rates!$A$5:$A$19,0)),0),N($F509)*N($G509)))</f>
        <v/>
      </c>
      <c r="L509" s="23" t="str">
        <f aca="false">IF(OR($B509="",$C509=""),"",IF(ISNA(MATCH($B509,Jobs!$A$5:$A$204,0)),"Job not found",IF(AND($C509="Labour",ISNA(MATCH($E509,Rates!$A$5:$A$19,0))),"Pick a work centre","OK")))</f>
        <v/>
      </c>
    </row>
    <row r="510" customFormat="false" ht="15" hidden="false" customHeight="false" outlineLevel="0" collapsed="false">
      <c r="A510" s="19"/>
      <c r="B510" s="15"/>
      <c r="C510" s="15"/>
      <c r="D510" s="15"/>
      <c r="E510" s="15"/>
      <c r="F510" s="21"/>
      <c r="G510" s="16"/>
      <c r="H510" s="15"/>
      <c r="I510" s="15"/>
      <c r="J510" s="15"/>
      <c r="K510" s="22" t="str">
        <f aca="false">IF(OR($B510="",$C510=""),"",IF($C510="Labour",N($F510)*IFERROR(INDEX(Rates!$B$5:$B$19,MATCH($E510,Rates!$A$5:$A$19,0)),0),N($F510)*N($G510)))</f>
        <v/>
      </c>
      <c r="L510" s="23" t="str">
        <f aca="false">IF(OR($B510="",$C510=""),"",IF(ISNA(MATCH($B510,Jobs!$A$5:$A$204,0)),"Job not found",IF(AND($C510="Labour",ISNA(MATCH($E510,Rates!$A$5:$A$19,0))),"Pick a work centre","OK")))</f>
        <v/>
      </c>
    </row>
    <row r="511" customFormat="false" ht="15" hidden="false" customHeight="false" outlineLevel="0" collapsed="false">
      <c r="A511" s="19"/>
      <c r="B511" s="15"/>
      <c r="C511" s="15"/>
      <c r="D511" s="15"/>
      <c r="E511" s="15"/>
      <c r="F511" s="21"/>
      <c r="G511" s="16"/>
      <c r="H511" s="15"/>
      <c r="I511" s="15"/>
      <c r="J511" s="15"/>
      <c r="K511" s="22" t="str">
        <f aca="false">IF(OR($B511="",$C511=""),"",IF($C511="Labour",N($F511)*IFERROR(INDEX(Rates!$B$5:$B$19,MATCH($E511,Rates!$A$5:$A$19,0)),0),N($F511)*N($G511)))</f>
        <v/>
      </c>
      <c r="L511" s="23" t="str">
        <f aca="false">IF(OR($B511="",$C511=""),"",IF(ISNA(MATCH($B511,Jobs!$A$5:$A$204,0)),"Job not found",IF(AND($C511="Labour",ISNA(MATCH($E511,Rates!$A$5:$A$19,0))),"Pick a work centre","OK")))</f>
        <v/>
      </c>
    </row>
    <row r="512" customFormat="false" ht="15" hidden="false" customHeight="false" outlineLevel="0" collapsed="false">
      <c r="A512" s="19"/>
      <c r="B512" s="15"/>
      <c r="C512" s="15"/>
      <c r="D512" s="15"/>
      <c r="E512" s="15"/>
      <c r="F512" s="21"/>
      <c r="G512" s="16"/>
      <c r="H512" s="15"/>
      <c r="I512" s="15"/>
      <c r="J512" s="15"/>
      <c r="K512" s="22" t="str">
        <f aca="false">IF(OR($B512="",$C512=""),"",IF($C512="Labour",N($F512)*IFERROR(INDEX(Rates!$B$5:$B$19,MATCH($E512,Rates!$A$5:$A$19,0)),0),N($F512)*N($G512)))</f>
        <v/>
      </c>
      <c r="L512" s="23" t="str">
        <f aca="false">IF(OR($B512="",$C512=""),"",IF(ISNA(MATCH($B512,Jobs!$A$5:$A$204,0)),"Job not found",IF(AND($C512="Labour",ISNA(MATCH($E512,Rates!$A$5:$A$19,0))),"Pick a work centre","OK")))</f>
        <v/>
      </c>
    </row>
    <row r="513" customFormat="false" ht="15" hidden="false" customHeight="false" outlineLevel="0" collapsed="false">
      <c r="A513" s="19"/>
      <c r="B513" s="15"/>
      <c r="C513" s="15"/>
      <c r="D513" s="15"/>
      <c r="E513" s="15"/>
      <c r="F513" s="21"/>
      <c r="G513" s="16"/>
      <c r="H513" s="15"/>
      <c r="I513" s="15"/>
      <c r="J513" s="15"/>
      <c r="K513" s="22" t="str">
        <f aca="false">IF(OR($B513="",$C513=""),"",IF($C513="Labour",N($F513)*IFERROR(INDEX(Rates!$B$5:$B$19,MATCH($E513,Rates!$A$5:$A$19,0)),0),N($F513)*N($G513)))</f>
        <v/>
      </c>
      <c r="L513" s="23" t="str">
        <f aca="false">IF(OR($B513="",$C513=""),"",IF(ISNA(MATCH($B513,Jobs!$A$5:$A$204,0)),"Job not found",IF(AND($C513="Labour",ISNA(MATCH($E513,Rates!$A$5:$A$19,0))),"Pick a work centre","OK")))</f>
        <v/>
      </c>
    </row>
    <row r="514" customFormat="false" ht="15" hidden="false" customHeight="false" outlineLevel="0" collapsed="false">
      <c r="A514" s="19"/>
      <c r="B514" s="15"/>
      <c r="C514" s="15"/>
      <c r="D514" s="15"/>
      <c r="E514" s="15"/>
      <c r="F514" s="21"/>
      <c r="G514" s="16"/>
      <c r="H514" s="15"/>
      <c r="I514" s="15"/>
      <c r="J514" s="15"/>
      <c r="K514" s="22" t="str">
        <f aca="false">IF(OR($B514="",$C514=""),"",IF($C514="Labour",N($F514)*IFERROR(INDEX(Rates!$B$5:$B$19,MATCH($E514,Rates!$A$5:$A$19,0)),0),N($F514)*N($G514)))</f>
        <v/>
      </c>
      <c r="L514" s="23" t="str">
        <f aca="false">IF(OR($B514="",$C514=""),"",IF(ISNA(MATCH($B514,Jobs!$A$5:$A$204,0)),"Job not found",IF(AND($C514="Labour",ISNA(MATCH($E514,Rates!$A$5:$A$19,0))),"Pick a work centre","OK")))</f>
        <v/>
      </c>
    </row>
    <row r="515" customFormat="false" ht="15" hidden="false" customHeight="false" outlineLevel="0" collapsed="false">
      <c r="A515" s="19"/>
      <c r="B515" s="15"/>
      <c r="C515" s="15"/>
      <c r="D515" s="15"/>
      <c r="E515" s="15"/>
      <c r="F515" s="21"/>
      <c r="G515" s="16"/>
      <c r="H515" s="15"/>
      <c r="I515" s="15"/>
      <c r="J515" s="15"/>
      <c r="K515" s="22" t="str">
        <f aca="false">IF(OR($B515="",$C515=""),"",IF($C515="Labour",N($F515)*IFERROR(INDEX(Rates!$B$5:$B$19,MATCH($E515,Rates!$A$5:$A$19,0)),0),N($F515)*N($G515)))</f>
        <v/>
      </c>
      <c r="L515" s="23" t="str">
        <f aca="false">IF(OR($B515="",$C515=""),"",IF(ISNA(MATCH($B515,Jobs!$A$5:$A$204,0)),"Job not found",IF(AND($C515="Labour",ISNA(MATCH($E515,Rates!$A$5:$A$19,0))),"Pick a work centre","OK")))</f>
        <v/>
      </c>
    </row>
    <row r="516" customFormat="false" ht="15" hidden="false" customHeight="false" outlineLevel="0" collapsed="false">
      <c r="A516" s="19"/>
      <c r="B516" s="15"/>
      <c r="C516" s="15"/>
      <c r="D516" s="15"/>
      <c r="E516" s="15"/>
      <c r="F516" s="21"/>
      <c r="G516" s="16"/>
      <c r="H516" s="15"/>
      <c r="I516" s="15"/>
      <c r="J516" s="15"/>
      <c r="K516" s="22" t="str">
        <f aca="false">IF(OR($B516="",$C516=""),"",IF($C516="Labour",N($F516)*IFERROR(INDEX(Rates!$B$5:$B$19,MATCH($E516,Rates!$A$5:$A$19,0)),0),N($F516)*N($G516)))</f>
        <v/>
      </c>
      <c r="L516" s="23" t="str">
        <f aca="false">IF(OR($B516="",$C516=""),"",IF(ISNA(MATCH($B516,Jobs!$A$5:$A$204,0)),"Job not found",IF(AND($C516="Labour",ISNA(MATCH($E516,Rates!$A$5:$A$19,0))),"Pick a work centre","OK")))</f>
        <v/>
      </c>
    </row>
    <row r="517" customFormat="false" ht="15" hidden="false" customHeight="false" outlineLevel="0" collapsed="false">
      <c r="A517" s="19"/>
      <c r="B517" s="15"/>
      <c r="C517" s="15"/>
      <c r="D517" s="15"/>
      <c r="E517" s="15"/>
      <c r="F517" s="21"/>
      <c r="G517" s="16"/>
      <c r="H517" s="15"/>
      <c r="I517" s="15"/>
      <c r="J517" s="15"/>
      <c r="K517" s="22" t="str">
        <f aca="false">IF(OR($B517="",$C517=""),"",IF($C517="Labour",N($F517)*IFERROR(INDEX(Rates!$B$5:$B$19,MATCH($E517,Rates!$A$5:$A$19,0)),0),N($F517)*N($G517)))</f>
        <v/>
      </c>
      <c r="L517" s="23" t="str">
        <f aca="false">IF(OR($B517="",$C517=""),"",IF(ISNA(MATCH($B517,Jobs!$A$5:$A$204,0)),"Job not found",IF(AND($C517="Labour",ISNA(MATCH($E517,Rates!$A$5:$A$19,0))),"Pick a work centre","OK")))</f>
        <v/>
      </c>
    </row>
    <row r="518" customFormat="false" ht="15" hidden="false" customHeight="false" outlineLevel="0" collapsed="false">
      <c r="A518" s="19"/>
      <c r="B518" s="15"/>
      <c r="C518" s="15"/>
      <c r="D518" s="15"/>
      <c r="E518" s="15"/>
      <c r="F518" s="21"/>
      <c r="G518" s="16"/>
      <c r="H518" s="15"/>
      <c r="I518" s="15"/>
      <c r="J518" s="15"/>
      <c r="K518" s="22" t="str">
        <f aca="false">IF(OR($B518="",$C518=""),"",IF($C518="Labour",N($F518)*IFERROR(INDEX(Rates!$B$5:$B$19,MATCH($E518,Rates!$A$5:$A$19,0)),0),N($F518)*N($G518)))</f>
        <v/>
      </c>
      <c r="L518" s="23" t="str">
        <f aca="false">IF(OR($B518="",$C518=""),"",IF(ISNA(MATCH($B518,Jobs!$A$5:$A$204,0)),"Job not found",IF(AND($C518="Labour",ISNA(MATCH($E518,Rates!$A$5:$A$19,0))),"Pick a work centre","OK")))</f>
        <v/>
      </c>
    </row>
    <row r="519" customFormat="false" ht="15" hidden="false" customHeight="false" outlineLevel="0" collapsed="false">
      <c r="A519" s="19"/>
      <c r="B519" s="15"/>
      <c r="C519" s="15"/>
      <c r="D519" s="15"/>
      <c r="E519" s="15"/>
      <c r="F519" s="21"/>
      <c r="G519" s="16"/>
      <c r="H519" s="15"/>
      <c r="I519" s="15"/>
      <c r="J519" s="15"/>
      <c r="K519" s="22" t="str">
        <f aca="false">IF(OR($B519="",$C519=""),"",IF($C519="Labour",N($F519)*IFERROR(INDEX(Rates!$B$5:$B$19,MATCH($E519,Rates!$A$5:$A$19,0)),0),N($F519)*N($G519)))</f>
        <v/>
      </c>
      <c r="L519" s="23" t="str">
        <f aca="false">IF(OR($B519="",$C519=""),"",IF(ISNA(MATCH($B519,Jobs!$A$5:$A$204,0)),"Job not found",IF(AND($C519="Labour",ISNA(MATCH($E519,Rates!$A$5:$A$19,0))),"Pick a work centre","OK")))</f>
        <v/>
      </c>
    </row>
    <row r="520" customFormat="false" ht="15" hidden="false" customHeight="false" outlineLevel="0" collapsed="false">
      <c r="A520" s="19"/>
      <c r="B520" s="15"/>
      <c r="C520" s="15"/>
      <c r="D520" s="15"/>
      <c r="E520" s="15"/>
      <c r="F520" s="21"/>
      <c r="G520" s="16"/>
      <c r="H520" s="15"/>
      <c r="I520" s="15"/>
      <c r="J520" s="15"/>
      <c r="K520" s="22" t="str">
        <f aca="false">IF(OR($B520="",$C520=""),"",IF($C520="Labour",N($F520)*IFERROR(INDEX(Rates!$B$5:$B$19,MATCH($E520,Rates!$A$5:$A$19,0)),0),N($F520)*N($G520)))</f>
        <v/>
      </c>
      <c r="L520" s="23" t="str">
        <f aca="false">IF(OR($B520="",$C520=""),"",IF(ISNA(MATCH($B520,Jobs!$A$5:$A$204,0)),"Job not found",IF(AND($C520="Labour",ISNA(MATCH($E520,Rates!$A$5:$A$19,0))),"Pick a work centre","OK")))</f>
        <v/>
      </c>
    </row>
    <row r="521" customFormat="false" ht="15" hidden="false" customHeight="false" outlineLevel="0" collapsed="false">
      <c r="A521" s="19"/>
      <c r="B521" s="15"/>
      <c r="C521" s="15"/>
      <c r="D521" s="15"/>
      <c r="E521" s="15"/>
      <c r="F521" s="21"/>
      <c r="G521" s="16"/>
      <c r="H521" s="15"/>
      <c r="I521" s="15"/>
      <c r="J521" s="15"/>
      <c r="K521" s="22" t="str">
        <f aca="false">IF(OR($B521="",$C521=""),"",IF($C521="Labour",N($F521)*IFERROR(INDEX(Rates!$B$5:$B$19,MATCH($E521,Rates!$A$5:$A$19,0)),0),N($F521)*N($G521)))</f>
        <v/>
      </c>
      <c r="L521" s="23" t="str">
        <f aca="false">IF(OR($B521="",$C521=""),"",IF(ISNA(MATCH($B521,Jobs!$A$5:$A$204,0)),"Job not found",IF(AND($C521="Labour",ISNA(MATCH($E521,Rates!$A$5:$A$19,0))),"Pick a work centre","OK")))</f>
        <v/>
      </c>
    </row>
    <row r="522" customFormat="false" ht="15" hidden="false" customHeight="false" outlineLevel="0" collapsed="false">
      <c r="A522" s="19"/>
      <c r="B522" s="15"/>
      <c r="C522" s="15"/>
      <c r="D522" s="15"/>
      <c r="E522" s="15"/>
      <c r="F522" s="21"/>
      <c r="G522" s="16"/>
      <c r="H522" s="15"/>
      <c r="I522" s="15"/>
      <c r="J522" s="15"/>
      <c r="K522" s="22" t="str">
        <f aca="false">IF(OR($B522="",$C522=""),"",IF($C522="Labour",N($F522)*IFERROR(INDEX(Rates!$B$5:$B$19,MATCH($E522,Rates!$A$5:$A$19,0)),0),N($F522)*N($G522)))</f>
        <v/>
      </c>
      <c r="L522" s="23" t="str">
        <f aca="false">IF(OR($B522="",$C522=""),"",IF(ISNA(MATCH($B522,Jobs!$A$5:$A$204,0)),"Job not found",IF(AND($C522="Labour",ISNA(MATCH($E522,Rates!$A$5:$A$19,0))),"Pick a work centre","OK")))</f>
        <v/>
      </c>
    </row>
    <row r="523" customFormat="false" ht="15" hidden="false" customHeight="false" outlineLevel="0" collapsed="false">
      <c r="A523" s="19"/>
      <c r="B523" s="15"/>
      <c r="C523" s="15"/>
      <c r="D523" s="15"/>
      <c r="E523" s="15"/>
      <c r="F523" s="21"/>
      <c r="G523" s="16"/>
      <c r="H523" s="15"/>
      <c r="I523" s="15"/>
      <c r="J523" s="15"/>
      <c r="K523" s="22" t="str">
        <f aca="false">IF(OR($B523="",$C523=""),"",IF($C523="Labour",N($F523)*IFERROR(INDEX(Rates!$B$5:$B$19,MATCH($E523,Rates!$A$5:$A$19,0)),0),N($F523)*N($G523)))</f>
        <v/>
      </c>
      <c r="L523" s="23" t="str">
        <f aca="false">IF(OR($B523="",$C523=""),"",IF(ISNA(MATCH($B523,Jobs!$A$5:$A$204,0)),"Job not found",IF(AND($C523="Labour",ISNA(MATCH($E523,Rates!$A$5:$A$19,0))),"Pick a work centre","OK")))</f>
        <v/>
      </c>
    </row>
    <row r="524" customFormat="false" ht="15" hidden="false" customHeight="false" outlineLevel="0" collapsed="false">
      <c r="A524" s="19"/>
      <c r="B524" s="15"/>
      <c r="C524" s="15"/>
      <c r="D524" s="15"/>
      <c r="E524" s="15"/>
      <c r="F524" s="21"/>
      <c r="G524" s="16"/>
      <c r="H524" s="15"/>
      <c r="I524" s="15"/>
      <c r="J524" s="15"/>
      <c r="K524" s="22" t="str">
        <f aca="false">IF(OR($B524="",$C524=""),"",IF($C524="Labour",N($F524)*IFERROR(INDEX(Rates!$B$5:$B$19,MATCH($E524,Rates!$A$5:$A$19,0)),0),N($F524)*N($G524)))</f>
        <v/>
      </c>
      <c r="L524" s="23" t="str">
        <f aca="false">IF(OR($B524="",$C524=""),"",IF(ISNA(MATCH($B524,Jobs!$A$5:$A$204,0)),"Job not found",IF(AND($C524="Labour",ISNA(MATCH($E524,Rates!$A$5:$A$19,0))),"Pick a work centre","OK")))</f>
        <v/>
      </c>
    </row>
    <row r="525" customFormat="false" ht="15" hidden="false" customHeight="false" outlineLevel="0" collapsed="false">
      <c r="A525" s="19"/>
      <c r="B525" s="15"/>
      <c r="C525" s="15"/>
      <c r="D525" s="15"/>
      <c r="E525" s="15"/>
      <c r="F525" s="21"/>
      <c r="G525" s="16"/>
      <c r="H525" s="15"/>
      <c r="I525" s="15"/>
      <c r="J525" s="15"/>
      <c r="K525" s="22" t="str">
        <f aca="false">IF(OR($B525="",$C525=""),"",IF($C525="Labour",N($F525)*IFERROR(INDEX(Rates!$B$5:$B$19,MATCH($E525,Rates!$A$5:$A$19,0)),0),N($F525)*N($G525)))</f>
        <v/>
      </c>
      <c r="L525" s="23" t="str">
        <f aca="false">IF(OR($B525="",$C525=""),"",IF(ISNA(MATCH($B525,Jobs!$A$5:$A$204,0)),"Job not found",IF(AND($C525="Labour",ISNA(MATCH($E525,Rates!$A$5:$A$19,0))),"Pick a work centre","OK")))</f>
        <v/>
      </c>
    </row>
    <row r="526" customFormat="false" ht="15" hidden="false" customHeight="false" outlineLevel="0" collapsed="false">
      <c r="A526" s="19"/>
      <c r="B526" s="15"/>
      <c r="C526" s="15"/>
      <c r="D526" s="15"/>
      <c r="E526" s="15"/>
      <c r="F526" s="21"/>
      <c r="G526" s="16"/>
      <c r="H526" s="15"/>
      <c r="I526" s="15"/>
      <c r="J526" s="15"/>
      <c r="K526" s="22" t="str">
        <f aca="false">IF(OR($B526="",$C526=""),"",IF($C526="Labour",N($F526)*IFERROR(INDEX(Rates!$B$5:$B$19,MATCH($E526,Rates!$A$5:$A$19,0)),0),N($F526)*N($G526)))</f>
        <v/>
      </c>
      <c r="L526" s="23" t="str">
        <f aca="false">IF(OR($B526="",$C526=""),"",IF(ISNA(MATCH($B526,Jobs!$A$5:$A$204,0)),"Job not found",IF(AND($C526="Labour",ISNA(MATCH($E526,Rates!$A$5:$A$19,0))),"Pick a work centre","OK")))</f>
        <v/>
      </c>
    </row>
    <row r="527" customFormat="false" ht="15" hidden="false" customHeight="false" outlineLevel="0" collapsed="false">
      <c r="A527" s="19"/>
      <c r="B527" s="15"/>
      <c r="C527" s="15"/>
      <c r="D527" s="15"/>
      <c r="E527" s="15"/>
      <c r="F527" s="21"/>
      <c r="G527" s="16"/>
      <c r="H527" s="15"/>
      <c r="I527" s="15"/>
      <c r="J527" s="15"/>
      <c r="K527" s="22" t="str">
        <f aca="false">IF(OR($B527="",$C527=""),"",IF($C527="Labour",N($F527)*IFERROR(INDEX(Rates!$B$5:$B$19,MATCH($E527,Rates!$A$5:$A$19,0)),0),N($F527)*N($G527)))</f>
        <v/>
      </c>
      <c r="L527" s="23" t="str">
        <f aca="false">IF(OR($B527="",$C527=""),"",IF(ISNA(MATCH($B527,Jobs!$A$5:$A$204,0)),"Job not found",IF(AND($C527="Labour",ISNA(MATCH($E527,Rates!$A$5:$A$19,0))),"Pick a work centre","OK")))</f>
        <v/>
      </c>
    </row>
    <row r="528" customFormat="false" ht="15" hidden="false" customHeight="false" outlineLevel="0" collapsed="false">
      <c r="A528" s="19"/>
      <c r="B528" s="15"/>
      <c r="C528" s="15"/>
      <c r="D528" s="15"/>
      <c r="E528" s="15"/>
      <c r="F528" s="21"/>
      <c r="G528" s="16"/>
      <c r="H528" s="15"/>
      <c r="I528" s="15"/>
      <c r="J528" s="15"/>
      <c r="K528" s="22" t="str">
        <f aca="false">IF(OR($B528="",$C528=""),"",IF($C528="Labour",N($F528)*IFERROR(INDEX(Rates!$B$5:$B$19,MATCH($E528,Rates!$A$5:$A$19,0)),0),N($F528)*N($G528)))</f>
        <v/>
      </c>
      <c r="L528" s="23" t="str">
        <f aca="false">IF(OR($B528="",$C528=""),"",IF(ISNA(MATCH($B528,Jobs!$A$5:$A$204,0)),"Job not found",IF(AND($C528="Labour",ISNA(MATCH($E528,Rates!$A$5:$A$19,0))),"Pick a work centre","OK")))</f>
        <v/>
      </c>
    </row>
    <row r="529" customFormat="false" ht="15" hidden="false" customHeight="false" outlineLevel="0" collapsed="false">
      <c r="A529" s="19"/>
      <c r="B529" s="15"/>
      <c r="C529" s="15"/>
      <c r="D529" s="15"/>
      <c r="E529" s="15"/>
      <c r="F529" s="21"/>
      <c r="G529" s="16"/>
      <c r="H529" s="15"/>
      <c r="I529" s="15"/>
      <c r="J529" s="15"/>
      <c r="K529" s="22" t="str">
        <f aca="false">IF(OR($B529="",$C529=""),"",IF($C529="Labour",N($F529)*IFERROR(INDEX(Rates!$B$5:$B$19,MATCH($E529,Rates!$A$5:$A$19,0)),0),N($F529)*N($G529)))</f>
        <v/>
      </c>
      <c r="L529" s="23" t="str">
        <f aca="false">IF(OR($B529="",$C529=""),"",IF(ISNA(MATCH($B529,Jobs!$A$5:$A$204,0)),"Job not found",IF(AND($C529="Labour",ISNA(MATCH($E529,Rates!$A$5:$A$19,0))),"Pick a work centre","OK")))</f>
        <v/>
      </c>
    </row>
    <row r="530" customFormat="false" ht="15" hidden="false" customHeight="false" outlineLevel="0" collapsed="false">
      <c r="A530" s="19"/>
      <c r="B530" s="15"/>
      <c r="C530" s="15"/>
      <c r="D530" s="15"/>
      <c r="E530" s="15"/>
      <c r="F530" s="21"/>
      <c r="G530" s="16"/>
      <c r="H530" s="15"/>
      <c r="I530" s="15"/>
      <c r="J530" s="15"/>
      <c r="K530" s="22" t="str">
        <f aca="false">IF(OR($B530="",$C530=""),"",IF($C530="Labour",N($F530)*IFERROR(INDEX(Rates!$B$5:$B$19,MATCH($E530,Rates!$A$5:$A$19,0)),0),N($F530)*N($G530)))</f>
        <v/>
      </c>
      <c r="L530" s="23" t="str">
        <f aca="false">IF(OR($B530="",$C530=""),"",IF(ISNA(MATCH($B530,Jobs!$A$5:$A$204,0)),"Job not found",IF(AND($C530="Labour",ISNA(MATCH($E530,Rates!$A$5:$A$19,0))),"Pick a work centre","OK")))</f>
        <v/>
      </c>
    </row>
    <row r="531" customFormat="false" ht="15" hidden="false" customHeight="false" outlineLevel="0" collapsed="false">
      <c r="A531" s="19"/>
      <c r="B531" s="15"/>
      <c r="C531" s="15"/>
      <c r="D531" s="15"/>
      <c r="E531" s="15"/>
      <c r="F531" s="21"/>
      <c r="G531" s="16"/>
      <c r="H531" s="15"/>
      <c r="I531" s="15"/>
      <c r="J531" s="15"/>
      <c r="K531" s="22" t="str">
        <f aca="false">IF(OR($B531="",$C531=""),"",IF($C531="Labour",N($F531)*IFERROR(INDEX(Rates!$B$5:$B$19,MATCH($E531,Rates!$A$5:$A$19,0)),0),N($F531)*N($G531)))</f>
        <v/>
      </c>
      <c r="L531" s="23" t="str">
        <f aca="false">IF(OR($B531="",$C531=""),"",IF(ISNA(MATCH($B531,Jobs!$A$5:$A$204,0)),"Job not found",IF(AND($C531="Labour",ISNA(MATCH($E531,Rates!$A$5:$A$19,0))),"Pick a work centre","OK")))</f>
        <v/>
      </c>
    </row>
    <row r="532" customFormat="false" ht="15" hidden="false" customHeight="false" outlineLevel="0" collapsed="false">
      <c r="A532" s="19"/>
      <c r="B532" s="15"/>
      <c r="C532" s="15"/>
      <c r="D532" s="15"/>
      <c r="E532" s="15"/>
      <c r="F532" s="21"/>
      <c r="G532" s="16"/>
      <c r="H532" s="15"/>
      <c r="I532" s="15"/>
      <c r="J532" s="15"/>
      <c r="K532" s="22" t="str">
        <f aca="false">IF(OR($B532="",$C532=""),"",IF($C532="Labour",N($F532)*IFERROR(INDEX(Rates!$B$5:$B$19,MATCH($E532,Rates!$A$5:$A$19,0)),0),N($F532)*N($G532)))</f>
        <v/>
      </c>
      <c r="L532" s="23" t="str">
        <f aca="false">IF(OR($B532="",$C532=""),"",IF(ISNA(MATCH($B532,Jobs!$A$5:$A$204,0)),"Job not found",IF(AND($C532="Labour",ISNA(MATCH($E532,Rates!$A$5:$A$19,0))),"Pick a work centre","OK")))</f>
        <v/>
      </c>
    </row>
    <row r="533" customFormat="false" ht="15" hidden="false" customHeight="false" outlineLevel="0" collapsed="false">
      <c r="A533" s="19"/>
      <c r="B533" s="15"/>
      <c r="C533" s="15"/>
      <c r="D533" s="15"/>
      <c r="E533" s="15"/>
      <c r="F533" s="21"/>
      <c r="G533" s="16"/>
      <c r="H533" s="15"/>
      <c r="I533" s="15"/>
      <c r="J533" s="15"/>
      <c r="K533" s="22" t="str">
        <f aca="false">IF(OR($B533="",$C533=""),"",IF($C533="Labour",N($F533)*IFERROR(INDEX(Rates!$B$5:$B$19,MATCH($E533,Rates!$A$5:$A$19,0)),0),N($F533)*N($G533)))</f>
        <v/>
      </c>
      <c r="L533" s="23" t="str">
        <f aca="false">IF(OR($B533="",$C533=""),"",IF(ISNA(MATCH($B533,Jobs!$A$5:$A$204,0)),"Job not found",IF(AND($C533="Labour",ISNA(MATCH($E533,Rates!$A$5:$A$19,0))),"Pick a work centre","OK")))</f>
        <v/>
      </c>
    </row>
    <row r="534" customFormat="false" ht="15" hidden="false" customHeight="false" outlineLevel="0" collapsed="false">
      <c r="A534" s="19"/>
      <c r="B534" s="15"/>
      <c r="C534" s="15"/>
      <c r="D534" s="15"/>
      <c r="E534" s="15"/>
      <c r="F534" s="21"/>
      <c r="G534" s="16"/>
      <c r="H534" s="15"/>
      <c r="I534" s="15"/>
      <c r="J534" s="15"/>
      <c r="K534" s="22" t="str">
        <f aca="false">IF(OR($B534="",$C534=""),"",IF($C534="Labour",N($F534)*IFERROR(INDEX(Rates!$B$5:$B$19,MATCH($E534,Rates!$A$5:$A$19,0)),0),N($F534)*N($G534)))</f>
        <v/>
      </c>
      <c r="L534" s="23" t="str">
        <f aca="false">IF(OR($B534="",$C534=""),"",IF(ISNA(MATCH($B534,Jobs!$A$5:$A$204,0)),"Job not found",IF(AND($C534="Labour",ISNA(MATCH($E534,Rates!$A$5:$A$19,0))),"Pick a work centre","OK")))</f>
        <v/>
      </c>
    </row>
    <row r="535" customFormat="false" ht="15" hidden="false" customHeight="false" outlineLevel="0" collapsed="false">
      <c r="A535" s="19"/>
      <c r="B535" s="15"/>
      <c r="C535" s="15"/>
      <c r="D535" s="15"/>
      <c r="E535" s="15"/>
      <c r="F535" s="21"/>
      <c r="G535" s="16"/>
      <c r="H535" s="15"/>
      <c r="I535" s="15"/>
      <c r="J535" s="15"/>
      <c r="K535" s="22" t="str">
        <f aca="false">IF(OR($B535="",$C535=""),"",IF($C535="Labour",N($F535)*IFERROR(INDEX(Rates!$B$5:$B$19,MATCH($E535,Rates!$A$5:$A$19,0)),0),N($F535)*N($G535)))</f>
        <v/>
      </c>
      <c r="L535" s="23" t="str">
        <f aca="false">IF(OR($B535="",$C535=""),"",IF(ISNA(MATCH($B535,Jobs!$A$5:$A$204,0)),"Job not found",IF(AND($C535="Labour",ISNA(MATCH($E535,Rates!$A$5:$A$19,0))),"Pick a work centre","OK")))</f>
        <v/>
      </c>
    </row>
    <row r="536" customFormat="false" ht="15" hidden="false" customHeight="false" outlineLevel="0" collapsed="false">
      <c r="A536" s="19"/>
      <c r="B536" s="15"/>
      <c r="C536" s="15"/>
      <c r="D536" s="15"/>
      <c r="E536" s="15"/>
      <c r="F536" s="21"/>
      <c r="G536" s="16"/>
      <c r="H536" s="15"/>
      <c r="I536" s="15"/>
      <c r="J536" s="15"/>
      <c r="K536" s="22" t="str">
        <f aca="false">IF(OR($B536="",$C536=""),"",IF($C536="Labour",N($F536)*IFERROR(INDEX(Rates!$B$5:$B$19,MATCH($E536,Rates!$A$5:$A$19,0)),0),N($F536)*N($G536)))</f>
        <v/>
      </c>
      <c r="L536" s="23" t="str">
        <f aca="false">IF(OR($B536="",$C536=""),"",IF(ISNA(MATCH($B536,Jobs!$A$5:$A$204,0)),"Job not found",IF(AND($C536="Labour",ISNA(MATCH($E536,Rates!$A$5:$A$19,0))),"Pick a work centre","OK")))</f>
        <v/>
      </c>
    </row>
    <row r="537" customFormat="false" ht="15" hidden="false" customHeight="false" outlineLevel="0" collapsed="false">
      <c r="A537" s="19"/>
      <c r="B537" s="15"/>
      <c r="C537" s="15"/>
      <c r="D537" s="15"/>
      <c r="E537" s="15"/>
      <c r="F537" s="21"/>
      <c r="G537" s="16"/>
      <c r="H537" s="15"/>
      <c r="I537" s="15"/>
      <c r="J537" s="15"/>
      <c r="K537" s="22" t="str">
        <f aca="false">IF(OR($B537="",$C537=""),"",IF($C537="Labour",N($F537)*IFERROR(INDEX(Rates!$B$5:$B$19,MATCH($E537,Rates!$A$5:$A$19,0)),0),N($F537)*N($G537)))</f>
        <v/>
      </c>
      <c r="L537" s="23" t="str">
        <f aca="false">IF(OR($B537="",$C537=""),"",IF(ISNA(MATCH($B537,Jobs!$A$5:$A$204,0)),"Job not found",IF(AND($C537="Labour",ISNA(MATCH($E537,Rates!$A$5:$A$19,0))),"Pick a work centre","OK")))</f>
        <v/>
      </c>
    </row>
    <row r="538" customFormat="false" ht="15" hidden="false" customHeight="false" outlineLevel="0" collapsed="false">
      <c r="A538" s="19"/>
      <c r="B538" s="15"/>
      <c r="C538" s="15"/>
      <c r="D538" s="15"/>
      <c r="E538" s="15"/>
      <c r="F538" s="21"/>
      <c r="G538" s="16"/>
      <c r="H538" s="15"/>
      <c r="I538" s="15"/>
      <c r="J538" s="15"/>
      <c r="K538" s="22" t="str">
        <f aca="false">IF(OR($B538="",$C538=""),"",IF($C538="Labour",N($F538)*IFERROR(INDEX(Rates!$B$5:$B$19,MATCH($E538,Rates!$A$5:$A$19,0)),0),N($F538)*N($G538)))</f>
        <v/>
      </c>
      <c r="L538" s="23" t="str">
        <f aca="false">IF(OR($B538="",$C538=""),"",IF(ISNA(MATCH($B538,Jobs!$A$5:$A$204,0)),"Job not found",IF(AND($C538="Labour",ISNA(MATCH($E538,Rates!$A$5:$A$19,0))),"Pick a work centre","OK")))</f>
        <v/>
      </c>
    </row>
    <row r="539" customFormat="false" ht="15" hidden="false" customHeight="false" outlineLevel="0" collapsed="false">
      <c r="A539" s="19"/>
      <c r="B539" s="15"/>
      <c r="C539" s="15"/>
      <c r="D539" s="15"/>
      <c r="E539" s="15"/>
      <c r="F539" s="21"/>
      <c r="G539" s="16"/>
      <c r="H539" s="15"/>
      <c r="I539" s="15"/>
      <c r="J539" s="15"/>
      <c r="K539" s="22" t="str">
        <f aca="false">IF(OR($B539="",$C539=""),"",IF($C539="Labour",N($F539)*IFERROR(INDEX(Rates!$B$5:$B$19,MATCH($E539,Rates!$A$5:$A$19,0)),0),N($F539)*N($G539)))</f>
        <v/>
      </c>
      <c r="L539" s="23" t="str">
        <f aca="false">IF(OR($B539="",$C539=""),"",IF(ISNA(MATCH($B539,Jobs!$A$5:$A$204,0)),"Job not found",IF(AND($C539="Labour",ISNA(MATCH($E539,Rates!$A$5:$A$19,0))),"Pick a work centre","OK")))</f>
        <v/>
      </c>
    </row>
    <row r="540" customFormat="false" ht="15" hidden="false" customHeight="false" outlineLevel="0" collapsed="false">
      <c r="A540" s="19"/>
      <c r="B540" s="15"/>
      <c r="C540" s="15"/>
      <c r="D540" s="15"/>
      <c r="E540" s="15"/>
      <c r="F540" s="21"/>
      <c r="G540" s="16"/>
      <c r="H540" s="15"/>
      <c r="I540" s="15"/>
      <c r="J540" s="15"/>
      <c r="K540" s="22" t="str">
        <f aca="false">IF(OR($B540="",$C540=""),"",IF($C540="Labour",N($F540)*IFERROR(INDEX(Rates!$B$5:$B$19,MATCH($E540,Rates!$A$5:$A$19,0)),0),N($F540)*N($G540)))</f>
        <v/>
      </c>
      <c r="L540" s="23" t="str">
        <f aca="false">IF(OR($B540="",$C540=""),"",IF(ISNA(MATCH($B540,Jobs!$A$5:$A$204,0)),"Job not found",IF(AND($C540="Labour",ISNA(MATCH($E540,Rates!$A$5:$A$19,0))),"Pick a work centre","OK")))</f>
        <v/>
      </c>
    </row>
    <row r="541" customFormat="false" ht="15" hidden="false" customHeight="false" outlineLevel="0" collapsed="false">
      <c r="A541" s="19"/>
      <c r="B541" s="15"/>
      <c r="C541" s="15"/>
      <c r="D541" s="15"/>
      <c r="E541" s="15"/>
      <c r="F541" s="21"/>
      <c r="G541" s="16"/>
      <c r="H541" s="15"/>
      <c r="I541" s="15"/>
      <c r="J541" s="15"/>
      <c r="K541" s="22" t="str">
        <f aca="false">IF(OR($B541="",$C541=""),"",IF($C541="Labour",N($F541)*IFERROR(INDEX(Rates!$B$5:$B$19,MATCH($E541,Rates!$A$5:$A$19,0)),0),N($F541)*N($G541)))</f>
        <v/>
      </c>
      <c r="L541" s="23" t="str">
        <f aca="false">IF(OR($B541="",$C541=""),"",IF(ISNA(MATCH($B541,Jobs!$A$5:$A$204,0)),"Job not found",IF(AND($C541="Labour",ISNA(MATCH($E541,Rates!$A$5:$A$19,0))),"Pick a work centre","OK")))</f>
        <v/>
      </c>
    </row>
    <row r="542" customFormat="false" ht="15" hidden="false" customHeight="false" outlineLevel="0" collapsed="false">
      <c r="A542" s="19"/>
      <c r="B542" s="15"/>
      <c r="C542" s="15"/>
      <c r="D542" s="15"/>
      <c r="E542" s="15"/>
      <c r="F542" s="21"/>
      <c r="G542" s="16"/>
      <c r="H542" s="15"/>
      <c r="I542" s="15"/>
      <c r="J542" s="15"/>
      <c r="K542" s="22" t="str">
        <f aca="false">IF(OR($B542="",$C542=""),"",IF($C542="Labour",N($F542)*IFERROR(INDEX(Rates!$B$5:$B$19,MATCH($E542,Rates!$A$5:$A$19,0)),0),N($F542)*N($G542)))</f>
        <v/>
      </c>
      <c r="L542" s="23" t="str">
        <f aca="false">IF(OR($B542="",$C542=""),"",IF(ISNA(MATCH($B542,Jobs!$A$5:$A$204,0)),"Job not found",IF(AND($C542="Labour",ISNA(MATCH($E542,Rates!$A$5:$A$19,0))),"Pick a work centre","OK")))</f>
        <v/>
      </c>
    </row>
    <row r="543" customFormat="false" ht="15" hidden="false" customHeight="false" outlineLevel="0" collapsed="false">
      <c r="A543" s="19"/>
      <c r="B543" s="15"/>
      <c r="C543" s="15"/>
      <c r="D543" s="15"/>
      <c r="E543" s="15"/>
      <c r="F543" s="21"/>
      <c r="G543" s="16"/>
      <c r="H543" s="15"/>
      <c r="I543" s="15"/>
      <c r="J543" s="15"/>
      <c r="K543" s="22" t="str">
        <f aca="false">IF(OR($B543="",$C543=""),"",IF($C543="Labour",N($F543)*IFERROR(INDEX(Rates!$B$5:$B$19,MATCH($E543,Rates!$A$5:$A$19,0)),0),N($F543)*N($G543)))</f>
        <v/>
      </c>
      <c r="L543" s="23" t="str">
        <f aca="false">IF(OR($B543="",$C543=""),"",IF(ISNA(MATCH($B543,Jobs!$A$5:$A$204,0)),"Job not found",IF(AND($C543="Labour",ISNA(MATCH($E543,Rates!$A$5:$A$19,0))),"Pick a work centre","OK")))</f>
        <v/>
      </c>
    </row>
    <row r="544" customFormat="false" ht="15" hidden="false" customHeight="false" outlineLevel="0" collapsed="false">
      <c r="A544" s="19"/>
      <c r="B544" s="15"/>
      <c r="C544" s="15"/>
      <c r="D544" s="15"/>
      <c r="E544" s="15"/>
      <c r="F544" s="21"/>
      <c r="G544" s="16"/>
      <c r="H544" s="15"/>
      <c r="I544" s="15"/>
      <c r="J544" s="15"/>
      <c r="K544" s="22" t="str">
        <f aca="false">IF(OR($B544="",$C544=""),"",IF($C544="Labour",N($F544)*IFERROR(INDEX(Rates!$B$5:$B$19,MATCH($E544,Rates!$A$5:$A$19,0)),0),N($F544)*N($G544)))</f>
        <v/>
      </c>
      <c r="L544" s="23" t="str">
        <f aca="false">IF(OR($B544="",$C544=""),"",IF(ISNA(MATCH($B544,Jobs!$A$5:$A$204,0)),"Job not found",IF(AND($C544="Labour",ISNA(MATCH($E544,Rates!$A$5:$A$19,0))),"Pick a work centre","OK")))</f>
        <v/>
      </c>
    </row>
    <row r="545" customFormat="false" ht="15" hidden="false" customHeight="false" outlineLevel="0" collapsed="false">
      <c r="A545" s="19"/>
      <c r="B545" s="15"/>
      <c r="C545" s="15"/>
      <c r="D545" s="15"/>
      <c r="E545" s="15"/>
      <c r="F545" s="21"/>
      <c r="G545" s="16"/>
      <c r="H545" s="15"/>
      <c r="I545" s="15"/>
      <c r="J545" s="15"/>
      <c r="K545" s="22" t="str">
        <f aca="false">IF(OR($B545="",$C545=""),"",IF($C545="Labour",N($F545)*IFERROR(INDEX(Rates!$B$5:$B$19,MATCH($E545,Rates!$A$5:$A$19,0)),0),N($F545)*N($G545)))</f>
        <v/>
      </c>
      <c r="L545" s="23" t="str">
        <f aca="false">IF(OR($B545="",$C545=""),"",IF(ISNA(MATCH($B545,Jobs!$A$5:$A$204,0)),"Job not found",IF(AND($C545="Labour",ISNA(MATCH($E545,Rates!$A$5:$A$19,0))),"Pick a work centre","OK")))</f>
        <v/>
      </c>
    </row>
    <row r="546" customFormat="false" ht="15" hidden="false" customHeight="false" outlineLevel="0" collapsed="false">
      <c r="A546" s="19"/>
      <c r="B546" s="15"/>
      <c r="C546" s="15"/>
      <c r="D546" s="15"/>
      <c r="E546" s="15"/>
      <c r="F546" s="21"/>
      <c r="G546" s="16"/>
      <c r="H546" s="15"/>
      <c r="I546" s="15"/>
      <c r="J546" s="15"/>
      <c r="K546" s="22" t="str">
        <f aca="false">IF(OR($B546="",$C546=""),"",IF($C546="Labour",N($F546)*IFERROR(INDEX(Rates!$B$5:$B$19,MATCH($E546,Rates!$A$5:$A$19,0)),0),N($F546)*N($G546)))</f>
        <v/>
      </c>
      <c r="L546" s="23" t="str">
        <f aca="false">IF(OR($B546="",$C546=""),"",IF(ISNA(MATCH($B546,Jobs!$A$5:$A$204,0)),"Job not found",IF(AND($C546="Labour",ISNA(MATCH($E546,Rates!$A$5:$A$19,0))),"Pick a work centre","OK")))</f>
        <v/>
      </c>
    </row>
    <row r="547" customFormat="false" ht="15" hidden="false" customHeight="false" outlineLevel="0" collapsed="false">
      <c r="A547" s="19"/>
      <c r="B547" s="15"/>
      <c r="C547" s="15"/>
      <c r="D547" s="15"/>
      <c r="E547" s="15"/>
      <c r="F547" s="21"/>
      <c r="G547" s="16"/>
      <c r="H547" s="15"/>
      <c r="I547" s="15"/>
      <c r="J547" s="15"/>
      <c r="K547" s="22" t="str">
        <f aca="false">IF(OR($B547="",$C547=""),"",IF($C547="Labour",N($F547)*IFERROR(INDEX(Rates!$B$5:$B$19,MATCH($E547,Rates!$A$5:$A$19,0)),0),N($F547)*N($G547)))</f>
        <v/>
      </c>
      <c r="L547" s="23" t="str">
        <f aca="false">IF(OR($B547="",$C547=""),"",IF(ISNA(MATCH($B547,Jobs!$A$5:$A$204,0)),"Job not found",IF(AND($C547="Labour",ISNA(MATCH($E547,Rates!$A$5:$A$19,0))),"Pick a work centre","OK")))</f>
        <v/>
      </c>
    </row>
    <row r="548" customFormat="false" ht="15" hidden="false" customHeight="false" outlineLevel="0" collapsed="false">
      <c r="A548" s="19"/>
      <c r="B548" s="15"/>
      <c r="C548" s="15"/>
      <c r="D548" s="15"/>
      <c r="E548" s="15"/>
      <c r="F548" s="21"/>
      <c r="G548" s="16"/>
      <c r="H548" s="15"/>
      <c r="I548" s="15"/>
      <c r="J548" s="15"/>
      <c r="K548" s="22" t="str">
        <f aca="false">IF(OR($B548="",$C548=""),"",IF($C548="Labour",N($F548)*IFERROR(INDEX(Rates!$B$5:$B$19,MATCH($E548,Rates!$A$5:$A$19,0)),0),N($F548)*N($G548)))</f>
        <v/>
      </c>
      <c r="L548" s="23" t="str">
        <f aca="false">IF(OR($B548="",$C548=""),"",IF(ISNA(MATCH($B548,Jobs!$A$5:$A$204,0)),"Job not found",IF(AND($C548="Labour",ISNA(MATCH($E548,Rates!$A$5:$A$19,0))),"Pick a work centre","OK")))</f>
        <v/>
      </c>
    </row>
    <row r="549" customFormat="false" ht="15" hidden="false" customHeight="false" outlineLevel="0" collapsed="false">
      <c r="A549" s="19"/>
      <c r="B549" s="15"/>
      <c r="C549" s="15"/>
      <c r="D549" s="15"/>
      <c r="E549" s="15"/>
      <c r="F549" s="21"/>
      <c r="G549" s="16"/>
      <c r="H549" s="15"/>
      <c r="I549" s="15"/>
      <c r="J549" s="15"/>
      <c r="K549" s="22" t="str">
        <f aca="false">IF(OR($B549="",$C549=""),"",IF($C549="Labour",N($F549)*IFERROR(INDEX(Rates!$B$5:$B$19,MATCH($E549,Rates!$A$5:$A$19,0)),0),N($F549)*N($G549)))</f>
        <v/>
      </c>
      <c r="L549" s="23" t="str">
        <f aca="false">IF(OR($B549="",$C549=""),"",IF(ISNA(MATCH($B549,Jobs!$A$5:$A$204,0)),"Job not found",IF(AND($C549="Labour",ISNA(MATCH($E549,Rates!$A$5:$A$19,0))),"Pick a work centre","OK")))</f>
        <v/>
      </c>
    </row>
    <row r="550" customFormat="false" ht="15" hidden="false" customHeight="false" outlineLevel="0" collapsed="false">
      <c r="A550" s="19"/>
      <c r="B550" s="15"/>
      <c r="C550" s="15"/>
      <c r="D550" s="15"/>
      <c r="E550" s="15"/>
      <c r="F550" s="21"/>
      <c r="G550" s="16"/>
      <c r="H550" s="15"/>
      <c r="I550" s="15"/>
      <c r="J550" s="15"/>
      <c r="K550" s="22" t="str">
        <f aca="false">IF(OR($B550="",$C550=""),"",IF($C550="Labour",N($F550)*IFERROR(INDEX(Rates!$B$5:$B$19,MATCH($E550,Rates!$A$5:$A$19,0)),0),N($F550)*N($G550)))</f>
        <v/>
      </c>
      <c r="L550" s="23" t="str">
        <f aca="false">IF(OR($B550="",$C550=""),"",IF(ISNA(MATCH($B550,Jobs!$A$5:$A$204,0)),"Job not found",IF(AND($C550="Labour",ISNA(MATCH($E550,Rates!$A$5:$A$19,0))),"Pick a work centre","OK")))</f>
        <v/>
      </c>
    </row>
    <row r="551" customFormat="false" ht="15" hidden="false" customHeight="false" outlineLevel="0" collapsed="false">
      <c r="A551" s="19"/>
      <c r="B551" s="15"/>
      <c r="C551" s="15"/>
      <c r="D551" s="15"/>
      <c r="E551" s="15"/>
      <c r="F551" s="21"/>
      <c r="G551" s="16"/>
      <c r="H551" s="15"/>
      <c r="I551" s="15"/>
      <c r="J551" s="15"/>
      <c r="K551" s="22" t="str">
        <f aca="false">IF(OR($B551="",$C551=""),"",IF($C551="Labour",N($F551)*IFERROR(INDEX(Rates!$B$5:$B$19,MATCH($E551,Rates!$A$5:$A$19,0)),0),N($F551)*N($G551)))</f>
        <v/>
      </c>
      <c r="L551" s="23" t="str">
        <f aca="false">IF(OR($B551="",$C551=""),"",IF(ISNA(MATCH($B551,Jobs!$A$5:$A$204,0)),"Job not found",IF(AND($C551="Labour",ISNA(MATCH($E551,Rates!$A$5:$A$19,0))),"Pick a work centre","OK")))</f>
        <v/>
      </c>
    </row>
    <row r="552" customFormat="false" ht="15" hidden="false" customHeight="false" outlineLevel="0" collapsed="false">
      <c r="A552" s="19"/>
      <c r="B552" s="15"/>
      <c r="C552" s="15"/>
      <c r="D552" s="15"/>
      <c r="E552" s="15"/>
      <c r="F552" s="21"/>
      <c r="G552" s="16"/>
      <c r="H552" s="15"/>
      <c r="I552" s="15"/>
      <c r="J552" s="15"/>
      <c r="K552" s="22" t="str">
        <f aca="false">IF(OR($B552="",$C552=""),"",IF($C552="Labour",N($F552)*IFERROR(INDEX(Rates!$B$5:$B$19,MATCH($E552,Rates!$A$5:$A$19,0)),0),N($F552)*N($G552)))</f>
        <v/>
      </c>
      <c r="L552" s="23" t="str">
        <f aca="false">IF(OR($B552="",$C552=""),"",IF(ISNA(MATCH($B552,Jobs!$A$5:$A$204,0)),"Job not found",IF(AND($C552="Labour",ISNA(MATCH($E552,Rates!$A$5:$A$19,0))),"Pick a work centre","OK")))</f>
        <v/>
      </c>
    </row>
    <row r="553" customFormat="false" ht="15" hidden="false" customHeight="false" outlineLevel="0" collapsed="false">
      <c r="A553" s="19"/>
      <c r="B553" s="15"/>
      <c r="C553" s="15"/>
      <c r="D553" s="15"/>
      <c r="E553" s="15"/>
      <c r="F553" s="21"/>
      <c r="G553" s="16"/>
      <c r="H553" s="15"/>
      <c r="I553" s="15"/>
      <c r="J553" s="15"/>
      <c r="K553" s="22" t="str">
        <f aca="false">IF(OR($B553="",$C553=""),"",IF($C553="Labour",N($F553)*IFERROR(INDEX(Rates!$B$5:$B$19,MATCH($E553,Rates!$A$5:$A$19,0)),0),N($F553)*N($G553)))</f>
        <v/>
      </c>
      <c r="L553" s="23" t="str">
        <f aca="false">IF(OR($B553="",$C553=""),"",IF(ISNA(MATCH($B553,Jobs!$A$5:$A$204,0)),"Job not found",IF(AND($C553="Labour",ISNA(MATCH($E553,Rates!$A$5:$A$19,0))),"Pick a work centre","OK")))</f>
        <v/>
      </c>
    </row>
    <row r="554" customFormat="false" ht="15" hidden="false" customHeight="false" outlineLevel="0" collapsed="false">
      <c r="A554" s="19"/>
      <c r="B554" s="15"/>
      <c r="C554" s="15"/>
      <c r="D554" s="15"/>
      <c r="E554" s="15"/>
      <c r="F554" s="21"/>
      <c r="G554" s="16"/>
      <c r="H554" s="15"/>
      <c r="I554" s="15"/>
      <c r="J554" s="15"/>
      <c r="K554" s="22" t="str">
        <f aca="false">IF(OR($B554="",$C554=""),"",IF($C554="Labour",N($F554)*IFERROR(INDEX(Rates!$B$5:$B$19,MATCH($E554,Rates!$A$5:$A$19,0)),0),N($F554)*N($G554)))</f>
        <v/>
      </c>
      <c r="L554" s="23" t="str">
        <f aca="false">IF(OR($B554="",$C554=""),"",IF(ISNA(MATCH($B554,Jobs!$A$5:$A$204,0)),"Job not found",IF(AND($C554="Labour",ISNA(MATCH($E554,Rates!$A$5:$A$19,0))),"Pick a work centre","OK")))</f>
        <v/>
      </c>
    </row>
    <row r="555" customFormat="false" ht="15" hidden="false" customHeight="false" outlineLevel="0" collapsed="false">
      <c r="A555" s="19"/>
      <c r="B555" s="15"/>
      <c r="C555" s="15"/>
      <c r="D555" s="15"/>
      <c r="E555" s="15"/>
      <c r="F555" s="21"/>
      <c r="G555" s="16"/>
      <c r="H555" s="15"/>
      <c r="I555" s="15"/>
      <c r="J555" s="15"/>
      <c r="K555" s="22" t="str">
        <f aca="false">IF(OR($B555="",$C555=""),"",IF($C555="Labour",N($F555)*IFERROR(INDEX(Rates!$B$5:$B$19,MATCH($E555,Rates!$A$5:$A$19,0)),0),N($F555)*N($G555)))</f>
        <v/>
      </c>
      <c r="L555" s="23" t="str">
        <f aca="false">IF(OR($B555="",$C555=""),"",IF(ISNA(MATCH($B555,Jobs!$A$5:$A$204,0)),"Job not found",IF(AND($C555="Labour",ISNA(MATCH($E555,Rates!$A$5:$A$19,0))),"Pick a work centre","OK")))</f>
        <v/>
      </c>
    </row>
    <row r="556" customFormat="false" ht="15" hidden="false" customHeight="false" outlineLevel="0" collapsed="false">
      <c r="A556" s="19"/>
      <c r="B556" s="15"/>
      <c r="C556" s="15"/>
      <c r="D556" s="15"/>
      <c r="E556" s="15"/>
      <c r="F556" s="21"/>
      <c r="G556" s="16"/>
      <c r="H556" s="15"/>
      <c r="I556" s="15"/>
      <c r="J556" s="15"/>
      <c r="K556" s="22" t="str">
        <f aca="false">IF(OR($B556="",$C556=""),"",IF($C556="Labour",N($F556)*IFERROR(INDEX(Rates!$B$5:$B$19,MATCH($E556,Rates!$A$5:$A$19,0)),0),N($F556)*N($G556)))</f>
        <v/>
      </c>
      <c r="L556" s="23" t="str">
        <f aca="false">IF(OR($B556="",$C556=""),"",IF(ISNA(MATCH($B556,Jobs!$A$5:$A$204,0)),"Job not found",IF(AND($C556="Labour",ISNA(MATCH($E556,Rates!$A$5:$A$19,0))),"Pick a work centre","OK")))</f>
        <v/>
      </c>
    </row>
    <row r="557" customFormat="false" ht="15" hidden="false" customHeight="false" outlineLevel="0" collapsed="false">
      <c r="A557" s="19"/>
      <c r="B557" s="15"/>
      <c r="C557" s="15"/>
      <c r="D557" s="15"/>
      <c r="E557" s="15"/>
      <c r="F557" s="21"/>
      <c r="G557" s="16"/>
      <c r="H557" s="15"/>
      <c r="I557" s="15"/>
      <c r="J557" s="15"/>
      <c r="K557" s="22" t="str">
        <f aca="false">IF(OR($B557="",$C557=""),"",IF($C557="Labour",N($F557)*IFERROR(INDEX(Rates!$B$5:$B$19,MATCH($E557,Rates!$A$5:$A$19,0)),0),N($F557)*N($G557)))</f>
        <v/>
      </c>
      <c r="L557" s="23" t="str">
        <f aca="false">IF(OR($B557="",$C557=""),"",IF(ISNA(MATCH($B557,Jobs!$A$5:$A$204,0)),"Job not found",IF(AND($C557="Labour",ISNA(MATCH($E557,Rates!$A$5:$A$19,0))),"Pick a work centre","OK")))</f>
        <v/>
      </c>
    </row>
    <row r="558" customFormat="false" ht="15" hidden="false" customHeight="false" outlineLevel="0" collapsed="false">
      <c r="A558" s="19"/>
      <c r="B558" s="15"/>
      <c r="C558" s="15"/>
      <c r="D558" s="15"/>
      <c r="E558" s="15"/>
      <c r="F558" s="21"/>
      <c r="G558" s="16"/>
      <c r="H558" s="15"/>
      <c r="I558" s="15"/>
      <c r="J558" s="15"/>
      <c r="K558" s="22" t="str">
        <f aca="false">IF(OR($B558="",$C558=""),"",IF($C558="Labour",N($F558)*IFERROR(INDEX(Rates!$B$5:$B$19,MATCH($E558,Rates!$A$5:$A$19,0)),0),N($F558)*N($G558)))</f>
        <v/>
      </c>
      <c r="L558" s="23" t="str">
        <f aca="false">IF(OR($B558="",$C558=""),"",IF(ISNA(MATCH($B558,Jobs!$A$5:$A$204,0)),"Job not found",IF(AND($C558="Labour",ISNA(MATCH($E558,Rates!$A$5:$A$19,0))),"Pick a work centre","OK")))</f>
        <v/>
      </c>
    </row>
    <row r="559" customFormat="false" ht="15" hidden="false" customHeight="false" outlineLevel="0" collapsed="false">
      <c r="A559" s="19"/>
      <c r="B559" s="15"/>
      <c r="C559" s="15"/>
      <c r="D559" s="15"/>
      <c r="E559" s="15"/>
      <c r="F559" s="21"/>
      <c r="G559" s="16"/>
      <c r="H559" s="15"/>
      <c r="I559" s="15"/>
      <c r="J559" s="15"/>
      <c r="K559" s="22" t="str">
        <f aca="false">IF(OR($B559="",$C559=""),"",IF($C559="Labour",N($F559)*IFERROR(INDEX(Rates!$B$5:$B$19,MATCH($E559,Rates!$A$5:$A$19,0)),0),N($F559)*N($G559)))</f>
        <v/>
      </c>
      <c r="L559" s="23" t="str">
        <f aca="false">IF(OR($B559="",$C559=""),"",IF(ISNA(MATCH($B559,Jobs!$A$5:$A$204,0)),"Job not found",IF(AND($C559="Labour",ISNA(MATCH($E559,Rates!$A$5:$A$19,0))),"Pick a work centre","OK")))</f>
        <v/>
      </c>
    </row>
    <row r="560" customFormat="false" ht="15" hidden="false" customHeight="false" outlineLevel="0" collapsed="false">
      <c r="A560" s="19"/>
      <c r="B560" s="15"/>
      <c r="C560" s="15"/>
      <c r="D560" s="15"/>
      <c r="E560" s="15"/>
      <c r="F560" s="21"/>
      <c r="G560" s="16"/>
      <c r="H560" s="15"/>
      <c r="I560" s="15"/>
      <c r="J560" s="15"/>
      <c r="K560" s="22" t="str">
        <f aca="false">IF(OR($B560="",$C560=""),"",IF($C560="Labour",N($F560)*IFERROR(INDEX(Rates!$B$5:$B$19,MATCH($E560,Rates!$A$5:$A$19,0)),0),N($F560)*N($G560)))</f>
        <v/>
      </c>
      <c r="L560" s="23" t="str">
        <f aca="false">IF(OR($B560="",$C560=""),"",IF(ISNA(MATCH($B560,Jobs!$A$5:$A$204,0)),"Job not found",IF(AND($C560="Labour",ISNA(MATCH($E560,Rates!$A$5:$A$19,0))),"Pick a work centre","OK")))</f>
        <v/>
      </c>
    </row>
    <row r="561" customFormat="false" ht="15" hidden="false" customHeight="false" outlineLevel="0" collapsed="false">
      <c r="A561" s="19"/>
      <c r="B561" s="15"/>
      <c r="C561" s="15"/>
      <c r="D561" s="15"/>
      <c r="E561" s="15"/>
      <c r="F561" s="21"/>
      <c r="G561" s="16"/>
      <c r="H561" s="15"/>
      <c r="I561" s="15"/>
      <c r="J561" s="15"/>
      <c r="K561" s="22" t="str">
        <f aca="false">IF(OR($B561="",$C561=""),"",IF($C561="Labour",N($F561)*IFERROR(INDEX(Rates!$B$5:$B$19,MATCH($E561,Rates!$A$5:$A$19,0)),0),N($F561)*N($G561)))</f>
        <v/>
      </c>
      <c r="L561" s="23" t="str">
        <f aca="false">IF(OR($B561="",$C561=""),"",IF(ISNA(MATCH($B561,Jobs!$A$5:$A$204,0)),"Job not found",IF(AND($C561="Labour",ISNA(MATCH($E561,Rates!$A$5:$A$19,0))),"Pick a work centre","OK")))</f>
        <v/>
      </c>
    </row>
    <row r="562" customFormat="false" ht="15" hidden="false" customHeight="false" outlineLevel="0" collapsed="false">
      <c r="A562" s="19"/>
      <c r="B562" s="15"/>
      <c r="C562" s="15"/>
      <c r="D562" s="15"/>
      <c r="E562" s="15"/>
      <c r="F562" s="21"/>
      <c r="G562" s="16"/>
      <c r="H562" s="15"/>
      <c r="I562" s="15"/>
      <c r="J562" s="15"/>
      <c r="K562" s="22" t="str">
        <f aca="false">IF(OR($B562="",$C562=""),"",IF($C562="Labour",N($F562)*IFERROR(INDEX(Rates!$B$5:$B$19,MATCH($E562,Rates!$A$5:$A$19,0)),0),N($F562)*N($G562)))</f>
        <v/>
      </c>
      <c r="L562" s="23" t="str">
        <f aca="false">IF(OR($B562="",$C562=""),"",IF(ISNA(MATCH($B562,Jobs!$A$5:$A$204,0)),"Job not found",IF(AND($C562="Labour",ISNA(MATCH($E562,Rates!$A$5:$A$19,0))),"Pick a work centre","OK")))</f>
        <v/>
      </c>
    </row>
    <row r="563" customFormat="false" ht="15" hidden="false" customHeight="false" outlineLevel="0" collapsed="false">
      <c r="A563" s="19"/>
      <c r="B563" s="15"/>
      <c r="C563" s="15"/>
      <c r="D563" s="15"/>
      <c r="E563" s="15"/>
      <c r="F563" s="21"/>
      <c r="G563" s="16"/>
      <c r="H563" s="15"/>
      <c r="I563" s="15"/>
      <c r="J563" s="15"/>
      <c r="K563" s="22" t="str">
        <f aca="false">IF(OR($B563="",$C563=""),"",IF($C563="Labour",N($F563)*IFERROR(INDEX(Rates!$B$5:$B$19,MATCH($E563,Rates!$A$5:$A$19,0)),0),N($F563)*N($G563)))</f>
        <v/>
      </c>
      <c r="L563" s="23" t="str">
        <f aca="false">IF(OR($B563="",$C563=""),"",IF(ISNA(MATCH($B563,Jobs!$A$5:$A$204,0)),"Job not found",IF(AND($C563="Labour",ISNA(MATCH($E563,Rates!$A$5:$A$19,0))),"Pick a work centre","OK")))</f>
        <v/>
      </c>
    </row>
    <row r="564" customFormat="false" ht="15" hidden="false" customHeight="false" outlineLevel="0" collapsed="false">
      <c r="A564" s="19"/>
      <c r="B564" s="15"/>
      <c r="C564" s="15"/>
      <c r="D564" s="15"/>
      <c r="E564" s="15"/>
      <c r="F564" s="21"/>
      <c r="G564" s="16"/>
      <c r="H564" s="15"/>
      <c r="I564" s="15"/>
      <c r="J564" s="15"/>
      <c r="K564" s="22" t="str">
        <f aca="false">IF(OR($B564="",$C564=""),"",IF($C564="Labour",N($F564)*IFERROR(INDEX(Rates!$B$5:$B$19,MATCH($E564,Rates!$A$5:$A$19,0)),0),N($F564)*N($G564)))</f>
        <v/>
      </c>
      <c r="L564" s="23" t="str">
        <f aca="false">IF(OR($B564="",$C564=""),"",IF(ISNA(MATCH($B564,Jobs!$A$5:$A$204,0)),"Job not found",IF(AND($C564="Labour",ISNA(MATCH($E564,Rates!$A$5:$A$19,0))),"Pick a work centre","OK")))</f>
        <v/>
      </c>
    </row>
    <row r="565" customFormat="false" ht="15" hidden="false" customHeight="false" outlineLevel="0" collapsed="false">
      <c r="A565" s="19"/>
      <c r="B565" s="15"/>
      <c r="C565" s="15"/>
      <c r="D565" s="15"/>
      <c r="E565" s="15"/>
      <c r="F565" s="21"/>
      <c r="G565" s="16"/>
      <c r="H565" s="15"/>
      <c r="I565" s="15"/>
      <c r="J565" s="15"/>
      <c r="K565" s="22" t="str">
        <f aca="false">IF(OR($B565="",$C565=""),"",IF($C565="Labour",N($F565)*IFERROR(INDEX(Rates!$B$5:$B$19,MATCH($E565,Rates!$A$5:$A$19,0)),0),N($F565)*N($G565)))</f>
        <v/>
      </c>
      <c r="L565" s="23" t="str">
        <f aca="false">IF(OR($B565="",$C565=""),"",IF(ISNA(MATCH($B565,Jobs!$A$5:$A$204,0)),"Job not found",IF(AND($C565="Labour",ISNA(MATCH($E565,Rates!$A$5:$A$19,0))),"Pick a work centre","OK")))</f>
        <v/>
      </c>
    </row>
    <row r="566" customFormat="false" ht="15" hidden="false" customHeight="false" outlineLevel="0" collapsed="false">
      <c r="A566" s="19"/>
      <c r="B566" s="15"/>
      <c r="C566" s="15"/>
      <c r="D566" s="15"/>
      <c r="E566" s="15"/>
      <c r="F566" s="21"/>
      <c r="G566" s="16"/>
      <c r="H566" s="15"/>
      <c r="I566" s="15"/>
      <c r="J566" s="15"/>
      <c r="K566" s="22" t="str">
        <f aca="false">IF(OR($B566="",$C566=""),"",IF($C566="Labour",N($F566)*IFERROR(INDEX(Rates!$B$5:$B$19,MATCH($E566,Rates!$A$5:$A$19,0)),0),N($F566)*N($G566)))</f>
        <v/>
      </c>
      <c r="L566" s="23" t="str">
        <f aca="false">IF(OR($B566="",$C566=""),"",IF(ISNA(MATCH($B566,Jobs!$A$5:$A$204,0)),"Job not found",IF(AND($C566="Labour",ISNA(MATCH($E566,Rates!$A$5:$A$19,0))),"Pick a work centre","OK")))</f>
        <v/>
      </c>
    </row>
    <row r="567" customFormat="false" ht="15" hidden="false" customHeight="false" outlineLevel="0" collapsed="false">
      <c r="A567" s="19"/>
      <c r="B567" s="15"/>
      <c r="C567" s="15"/>
      <c r="D567" s="15"/>
      <c r="E567" s="15"/>
      <c r="F567" s="21"/>
      <c r="G567" s="16"/>
      <c r="H567" s="15"/>
      <c r="I567" s="15"/>
      <c r="J567" s="15"/>
      <c r="K567" s="22" t="str">
        <f aca="false">IF(OR($B567="",$C567=""),"",IF($C567="Labour",N($F567)*IFERROR(INDEX(Rates!$B$5:$B$19,MATCH($E567,Rates!$A$5:$A$19,0)),0),N($F567)*N($G567)))</f>
        <v/>
      </c>
      <c r="L567" s="23" t="str">
        <f aca="false">IF(OR($B567="",$C567=""),"",IF(ISNA(MATCH($B567,Jobs!$A$5:$A$204,0)),"Job not found",IF(AND($C567="Labour",ISNA(MATCH($E567,Rates!$A$5:$A$19,0))),"Pick a work centre","OK")))</f>
        <v/>
      </c>
    </row>
    <row r="568" customFormat="false" ht="15" hidden="false" customHeight="false" outlineLevel="0" collapsed="false">
      <c r="A568" s="19"/>
      <c r="B568" s="15"/>
      <c r="C568" s="15"/>
      <c r="D568" s="15"/>
      <c r="E568" s="15"/>
      <c r="F568" s="21"/>
      <c r="G568" s="16"/>
      <c r="H568" s="15"/>
      <c r="I568" s="15"/>
      <c r="J568" s="15"/>
      <c r="K568" s="22" t="str">
        <f aca="false">IF(OR($B568="",$C568=""),"",IF($C568="Labour",N($F568)*IFERROR(INDEX(Rates!$B$5:$B$19,MATCH($E568,Rates!$A$5:$A$19,0)),0),N($F568)*N($G568)))</f>
        <v/>
      </c>
      <c r="L568" s="23" t="str">
        <f aca="false">IF(OR($B568="",$C568=""),"",IF(ISNA(MATCH($B568,Jobs!$A$5:$A$204,0)),"Job not found",IF(AND($C568="Labour",ISNA(MATCH($E568,Rates!$A$5:$A$19,0))),"Pick a work centre","OK")))</f>
        <v/>
      </c>
    </row>
    <row r="569" customFormat="false" ht="15" hidden="false" customHeight="false" outlineLevel="0" collapsed="false">
      <c r="A569" s="19"/>
      <c r="B569" s="15"/>
      <c r="C569" s="15"/>
      <c r="D569" s="15"/>
      <c r="E569" s="15"/>
      <c r="F569" s="21"/>
      <c r="G569" s="16"/>
      <c r="H569" s="15"/>
      <c r="I569" s="15"/>
      <c r="J569" s="15"/>
      <c r="K569" s="22" t="str">
        <f aca="false">IF(OR($B569="",$C569=""),"",IF($C569="Labour",N($F569)*IFERROR(INDEX(Rates!$B$5:$B$19,MATCH($E569,Rates!$A$5:$A$19,0)),0),N($F569)*N($G569)))</f>
        <v/>
      </c>
      <c r="L569" s="23" t="str">
        <f aca="false">IF(OR($B569="",$C569=""),"",IF(ISNA(MATCH($B569,Jobs!$A$5:$A$204,0)),"Job not found",IF(AND($C569="Labour",ISNA(MATCH($E569,Rates!$A$5:$A$19,0))),"Pick a work centre","OK")))</f>
        <v/>
      </c>
    </row>
    <row r="570" customFormat="false" ht="15" hidden="false" customHeight="false" outlineLevel="0" collapsed="false">
      <c r="A570" s="19"/>
      <c r="B570" s="15"/>
      <c r="C570" s="15"/>
      <c r="D570" s="15"/>
      <c r="E570" s="15"/>
      <c r="F570" s="21"/>
      <c r="G570" s="16"/>
      <c r="H570" s="15"/>
      <c r="I570" s="15"/>
      <c r="J570" s="15"/>
      <c r="K570" s="22" t="str">
        <f aca="false">IF(OR($B570="",$C570=""),"",IF($C570="Labour",N($F570)*IFERROR(INDEX(Rates!$B$5:$B$19,MATCH($E570,Rates!$A$5:$A$19,0)),0),N($F570)*N($G570)))</f>
        <v/>
      </c>
      <c r="L570" s="23" t="str">
        <f aca="false">IF(OR($B570="",$C570=""),"",IF(ISNA(MATCH($B570,Jobs!$A$5:$A$204,0)),"Job not found",IF(AND($C570="Labour",ISNA(MATCH($E570,Rates!$A$5:$A$19,0))),"Pick a work centre","OK")))</f>
        <v/>
      </c>
    </row>
    <row r="571" customFormat="false" ht="15" hidden="false" customHeight="false" outlineLevel="0" collapsed="false">
      <c r="A571" s="19"/>
      <c r="B571" s="15"/>
      <c r="C571" s="15"/>
      <c r="D571" s="15"/>
      <c r="E571" s="15"/>
      <c r="F571" s="21"/>
      <c r="G571" s="16"/>
      <c r="H571" s="15"/>
      <c r="I571" s="15"/>
      <c r="J571" s="15"/>
      <c r="K571" s="22" t="str">
        <f aca="false">IF(OR($B571="",$C571=""),"",IF($C571="Labour",N($F571)*IFERROR(INDEX(Rates!$B$5:$B$19,MATCH($E571,Rates!$A$5:$A$19,0)),0),N($F571)*N($G571)))</f>
        <v/>
      </c>
      <c r="L571" s="23" t="str">
        <f aca="false">IF(OR($B571="",$C571=""),"",IF(ISNA(MATCH($B571,Jobs!$A$5:$A$204,0)),"Job not found",IF(AND($C571="Labour",ISNA(MATCH($E571,Rates!$A$5:$A$19,0))),"Pick a work centre","OK")))</f>
        <v/>
      </c>
    </row>
    <row r="572" customFormat="false" ht="15" hidden="false" customHeight="false" outlineLevel="0" collapsed="false">
      <c r="A572" s="19"/>
      <c r="B572" s="15"/>
      <c r="C572" s="15"/>
      <c r="D572" s="15"/>
      <c r="E572" s="15"/>
      <c r="F572" s="21"/>
      <c r="G572" s="16"/>
      <c r="H572" s="15"/>
      <c r="I572" s="15"/>
      <c r="J572" s="15"/>
      <c r="K572" s="22" t="str">
        <f aca="false">IF(OR($B572="",$C572=""),"",IF($C572="Labour",N($F572)*IFERROR(INDEX(Rates!$B$5:$B$19,MATCH($E572,Rates!$A$5:$A$19,0)),0),N($F572)*N($G572)))</f>
        <v/>
      </c>
      <c r="L572" s="23" t="str">
        <f aca="false">IF(OR($B572="",$C572=""),"",IF(ISNA(MATCH($B572,Jobs!$A$5:$A$204,0)),"Job not found",IF(AND($C572="Labour",ISNA(MATCH($E572,Rates!$A$5:$A$19,0))),"Pick a work centre","OK")))</f>
        <v/>
      </c>
    </row>
    <row r="573" customFormat="false" ht="15" hidden="false" customHeight="false" outlineLevel="0" collapsed="false">
      <c r="A573" s="19"/>
      <c r="B573" s="15"/>
      <c r="C573" s="15"/>
      <c r="D573" s="15"/>
      <c r="E573" s="15"/>
      <c r="F573" s="21"/>
      <c r="G573" s="16"/>
      <c r="H573" s="15"/>
      <c r="I573" s="15"/>
      <c r="J573" s="15"/>
      <c r="K573" s="22" t="str">
        <f aca="false">IF(OR($B573="",$C573=""),"",IF($C573="Labour",N($F573)*IFERROR(INDEX(Rates!$B$5:$B$19,MATCH($E573,Rates!$A$5:$A$19,0)),0),N($F573)*N($G573)))</f>
        <v/>
      </c>
      <c r="L573" s="23" t="str">
        <f aca="false">IF(OR($B573="",$C573=""),"",IF(ISNA(MATCH($B573,Jobs!$A$5:$A$204,0)),"Job not found",IF(AND($C573="Labour",ISNA(MATCH($E573,Rates!$A$5:$A$19,0))),"Pick a work centre","OK")))</f>
        <v/>
      </c>
    </row>
    <row r="574" customFormat="false" ht="15" hidden="false" customHeight="false" outlineLevel="0" collapsed="false">
      <c r="A574" s="19"/>
      <c r="B574" s="15"/>
      <c r="C574" s="15"/>
      <c r="D574" s="15"/>
      <c r="E574" s="15"/>
      <c r="F574" s="21"/>
      <c r="G574" s="16"/>
      <c r="H574" s="15"/>
      <c r="I574" s="15"/>
      <c r="J574" s="15"/>
      <c r="K574" s="22" t="str">
        <f aca="false">IF(OR($B574="",$C574=""),"",IF($C574="Labour",N($F574)*IFERROR(INDEX(Rates!$B$5:$B$19,MATCH($E574,Rates!$A$5:$A$19,0)),0),N($F574)*N($G574)))</f>
        <v/>
      </c>
      <c r="L574" s="23" t="str">
        <f aca="false">IF(OR($B574="",$C574=""),"",IF(ISNA(MATCH($B574,Jobs!$A$5:$A$204,0)),"Job not found",IF(AND($C574="Labour",ISNA(MATCH($E574,Rates!$A$5:$A$19,0))),"Pick a work centre","OK")))</f>
        <v/>
      </c>
    </row>
    <row r="575" customFormat="false" ht="15" hidden="false" customHeight="false" outlineLevel="0" collapsed="false">
      <c r="A575" s="19"/>
      <c r="B575" s="15"/>
      <c r="C575" s="15"/>
      <c r="D575" s="15"/>
      <c r="E575" s="15"/>
      <c r="F575" s="21"/>
      <c r="G575" s="16"/>
      <c r="H575" s="15"/>
      <c r="I575" s="15"/>
      <c r="J575" s="15"/>
      <c r="K575" s="22" t="str">
        <f aca="false">IF(OR($B575="",$C575=""),"",IF($C575="Labour",N($F575)*IFERROR(INDEX(Rates!$B$5:$B$19,MATCH($E575,Rates!$A$5:$A$19,0)),0),N($F575)*N($G575)))</f>
        <v/>
      </c>
      <c r="L575" s="23" t="str">
        <f aca="false">IF(OR($B575="",$C575=""),"",IF(ISNA(MATCH($B575,Jobs!$A$5:$A$204,0)),"Job not found",IF(AND($C575="Labour",ISNA(MATCH($E575,Rates!$A$5:$A$19,0))),"Pick a work centre","OK")))</f>
        <v/>
      </c>
    </row>
    <row r="576" customFormat="false" ht="15" hidden="false" customHeight="false" outlineLevel="0" collapsed="false">
      <c r="A576" s="19"/>
      <c r="B576" s="15"/>
      <c r="C576" s="15"/>
      <c r="D576" s="15"/>
      <c r="E576" s="15"/>
      <c r="F576" s="21"/>
      <c r="G576" s="16"/>
      <c r="H576" s="15"/>
      <c r="I576" s="15"/>
      <c r="J576" s="15"/>
      <c r="K576" s="22" t="str">
        <f aca="false">IF(OR($B576="",$C576=""),"",IF($C576="Labour",N($F576)*IFERROR(INDEX(Rates!$B$5:$B$19,MATCH($E576,Rates!$A$5:$A$19,0)),0),N($F576)*N($G576)))</f>
        <v/>
      </c>
      <c r="L576" s="23" t="str">
        <f aca="false">IF(OR($B576="",$C576=""),"",IF(ISNA(MATCH($B576,Jobs!$A$5:$A$204,0)),"Job not found",IF(AND($C576="Labour",ISNA(MATCH($E576,Rates!$A$5:$A$19,0))),"Pick a work centre","OK")))</f>
        <v/>
      </c>
    </row>
    <row r="577" customFormat="false" ht="15" hidden="false" customHeight="false" outlineLevel="0" collapsed="false">
      <c r="A577" s="19"/>
      <c r="B577" s="15"/>
      <c r="C577" s="15"/>
      <c r="D577" s="15"/>
      <c r="E577" s="15"/>
      <c r="F577" s="21"/>
      <c r="G577" s="16"/>
      <c r="H577" s="15"/>
      <c r="I577" s="15"/>
      <c r="J577" s="15"/>
      <c r="K577" s="22" t="str">
        <f aca="false">IF(OR($B577="",$C577=""),"",IF($C577="Labour",N($F577)*IFERROR(INDEX(Rates!$B$5:$B$19,MATCH($E577,Rates!$A$5:$A$19,0)),0),N($F577)*N($G577)))</f>
        <v/>
      </c>
      <c r="L577" s="23" t="str">
        <f aca="false">IF(OR($B577="",$C577=""),"",IF(ISNA(MATCH($B577,Jobs!$A$5:$A$204,0)),"Job not found",IF(AND($C577="Labour",ISNA(MATCH($E577,Rates!$A$5:$A$19,0))),"Pick a work centre","OK")))</f>
        <v/>
      </c>
    </row>
    <row r="578" customFormat="false" ht="15" hidden="false" customHeight="false" outlineLevel="0" collapsed="false">
      <c r="A578" s="19"/>
      <c r="B578" s="15"/>
      <c r="C578" s="15"/>
      <c r="D578" s="15"/>
      <c r="E578" s="15"/>
      <c r="F578" s="21"/>
      <c r="G578" s="16"/>
      <c r="H578" s="15"/>
      <c r="I578" s="15"/>
      <c r="J578" s="15"/>
      <c r="K578" s="22" t="str">
        <f aca="false">IF(OR($B578="",$C578=""),"",IF($C578="Labour",N($F578)*IFERROR(INDEX(Rates!$B$5:$B$19,MATCH($E578,Rates!$A$5:$A$19,0)),0),N($F578)*N($G578)))</f>
        <v/>
      </c>
      <c r="L578" s="23" t="str">
        <f aca="false">IF(OR($B578="",$C578=""),"",IF(ISNA(MATCH($B578,Jobs!$A$5:$A$204,0)),"Job not found",IF(AND($C578="Labour",ISNA(MATCH($E578,Rates!$A$5:$A$19,0))),"Pick a work centre","OK")))</f>
        <v/>
      </c>
    </row>
    <row r="579" customFormat="false" ht="15" hidden="false" customHeight="false" outlineLevel="0" collapsed="false">
      <c r="A579" s="19"/>
      <c r="B579" s="15"/>
      <c r="C579" s="15"/>
      <c r="D579" s="15"/>
      <c r="E579" s="15"/>
      <c r="F579" s="21"/>
      <c r="G579" s="16"/>
      <c r="H579" s="15"/>
      <c r="I579" s="15"/>
      <c r="J579" s="15"/>
      <c r="K579" s="22" t="str">
        <f aca="false">IF(OR($B579="",$C579=""),"",IF($C579="Labour",N($F579)*IFERROR(INDEX(Rates!$B$5:$B$19,MATCH($E579,Rates!$A$5:$A$19,0)),0),N($F579)*N($G579)))</f>
        <v/>
      </c>
      <c r="L579" s="23" t="str">
        <f aca="false">IF(OR($B579="",$C579=""),"",IF(ISNA(MATCH($B579,Jobs!$A$5:$A$204,0)),"Job not found",IF(AND($C579="Labour",ISNA(MATCH($E579,Rates!$A$5:$A$19,0))),"Pick a work centre","OK")))</f>
        <v/>
      </c>
    </row>
    <row r="580" customFormat="false" ht="15" hidden="false" customHeight="false" outlineLevel="0" collapsed="false">
      <c r="A580" s="19"/>
      <c r="B580" s="15"/>
      <c r="C580" s="15"/>
      <c r="D580" s="15"/>
      <c r="E580" s="15"/>
      <c r="F580" s="21"/>
      <c r="G580" s="16"/>
      <c r="H580" s="15"/>
      <c r="I580" s="15"/>
      <c r="J580" s="15"/>
      <c r="K580" s="22" t="str">
        <f aca="false">IF(OR($B580="",$C580=""),"",IF($C580="Labour",N($F580)*IFERROR(INDEX(Rates!$B$5:$B$19,MATCH($E580,Rates!$A$5:$A$19,0)),0),N($F580)*N($G580)))</f>
        <v/>
      </c>
      <c r="L580" s="23" t="str">
        <f aca="false">IF(OR($B580="",$C580=""),"",IF(ISNA(MATCH($B580,Jobs!$A$5:$A$204,0)),"Job not found",IF(AND($C580="Labour",ISNA(MATCH($E580,Rates!$A$5:$A$19,0))),"Pick a work centre","OK")))</f>
        <v/>
      </c>
    </row>
    <row r="581" customFormat="false" ht="15" hidden="false" customHeight="false" outlineLevel="0" collapsed="false">
      <c r="A581" s="19"/>
      <c r="B581" s="15"/>
      <c r="C581" s="15"/>
      <c r="D581" s="15"/>
      <c r="E581" s="15"/>
      <c r="F581" s="21"/>
      <c r="G581" s="16"/>
      <c r="H581" s="15"/>
      <c r="I581" s="15"/>
      <c r="J581" s="15"/>
      <c r="K581" s="22" t="str">
        <f aca="false">IF(OR($B581="",$C581=""),"",IF($C581="Labour",N($F581)*IFERROR(INDEX(Rates!$B$5:$B$19,MATCH($E581,Rates!$A$5:$A$19,0)),0),N($F581)*N($G581)))</f>
        <v/>
      </c>
      <c r="L581" s="23" t="str">
        <f aca="false">IF(OR($B581="",$C581=""),"",IF(ISNA(MATCH($B581,Jobs!$A$5:$A$204,0)),"Job not found",IF(AND($C581="Labour",ISNA(MATCH($E581,Rates!$A$5:$A$19,0))),"Pick a work centre","OK")))</f>
        <v/>
      </c>
    </row>
    <row r="582" customFormat="false" ht="15" hidden="false" customHeight="false" outlineLevel="0" collapsed="false">
      <c r="A582" s="19"/>
      <c r="B582" s="15"/>
      <c r="C582" s="15"/>
      <c r="D582" s="15"/>
      <c r="E582" s="15"/>
      <c r="F582" s="21"/>
      <c r="G582" s="16"/>
      <c r="H582" s="15"/>
      <c r="I582" s="15"/>
      <c r="J582" s="15"/>
      <c r="K582" s="22" t="str">
        <f aca="false">IF(OR($B582="",$C582=""),"",IF($C582="Labour",N($F582)*IFERROR(INDEX(Rates!$B$5:$B$19,MATCH($E582,Rates!$A$5:$A$19,0)),0),N($F582)*N($G582)))</f>
        <v/>
      </c>
      <c r="L582" s="23" t="str">
        <f aca="false">IF(OR($B582="",$C582=""),"",IF(ISNA(MATCH($B582,Jobs!$A$5:$A$204,0)),"Job not found",IF(AND($C582="Labour",ISNA(MATCH($E582,Rates!$A$5:$A$19,0))),"Pick a work centre","OK")))</f>
        <v/>
      </c>
    </row>
    <row r="583" customFormat="false" ht="15" hidden="false" customHeight="false" outlineLevel="0" collapsed="false">
      <c r="A583" s="19"/>
      <c r="B583" s="15"/>
      <c r="C583" s="15"/>
      <c r="D583" s="15"/>
      <c r="E583" s="15"/>
      <c r="F583" s="21"/>
      <c r="G583" s="16"/>
      <c r="H583" s="15"/>
      <c r="I583" s="15"/>
      <c r="J583" s="15"/>
      <c r="K583" s="22" t="str">
        <f aca="false">IF(OR($B583="",$C583=""),"",IF($C583="Labour",N($F583)*IFERROR(INDEX(Rates!$B$5:$B$19,MATCH($E583,Rates!$A$5:$A$19,0)),0),N($F583)*N($G583)))</f>
        <v/>
      </c>
      <c r="L583" s="23" t="str">
        <f aca="false">IF(OR($B583="",$C583=""),"",IF(ISNA(MATCH($B583,Jobs!$A$5:$A$204,0)),"Job not found",IF(AND($C583="Labour",ISNA(MATCH($E583,Rates!$A$5:$A$19,0))),"Pick a work centre","OK")))</f>
        <v/>
      </c>
    </row>
    <row r="584" customFormat="false" ht="15" hidden="false" customHeight="false" outlineLevel="0" collapsed="false">
      <c r="A584" s="19"/>
      <c r="B584" s="15"/>
      <c r="C584" s="15"/>
      <c r="D584" s="15"/>
      <c r="E584" s="15"/>
      <c r="F584" s="21"/>
      <c r="G584" s="16"/>
      <c r="H584" s="15"/>
      <c r="I584" s="15"/>
      <c r="J584" s="15"/>
      <c r="K584" s="22" t="str">
        <f aca="false">IF(OR($B584="",$C584=""),"",IF($C584="Labour",N($F584)*IFERROR(INDEX(Rates!$B$5:$B$19,MATCH($E584,Rates!$A$5:$A$19,0)),0),N($F584)*N($G584)))</f>
        <v/>
      </c>
      <c r="L584" s="23" t="str">
        <f aca="false">IF(OR($B584="",$C584=""),"",IF(ISNA(MATCH($B584,Jobs!$A$5:$A$204,0)),"Job not found",IF(AND($C584="Labour",ISNA(MATCH($E584,Rates!$A$5:$A$19,0))),"Pick a work centre","OK")))</f>
        <v/>
      </c>
    </row>
    <row r="585" customFormat="false" ht="15" hidden="false" customHeight="false" outlineLevel="0" collapsed="false">
      <c r="A585" s="19"/>
      <c r="B585" s="15"/>
      <c r="C585" s="15"/>
      <c r="D585" s="15"/>
      <c r="E585" s="15"/>
      <c r="F585" s="21"/>
      <c r="G585" s="16"/>
      <c r="H585" s="15"/>
      <c r="I585" s="15"/>
      <c r="J585" s="15"/>
      <c r="K585" s="22" t="str">
        <f aca="false">IF(OR($B585="",$C585=""),"",IF($C585="Labour",N($F585)*IFERROR(INDEX(Rates!$B$5:$B$19,MATCH($E585,Rates!$A$5:$A$19,0)),0),N($F585)*N($G585)))</f>
        <v/>
      </c>
      <c r="L585" s="23" t="str">
        <f aca="false">IF(OR($B585="",$C585=""),"",IF(ISNA(MATCH($B585,Jobs!$A$5:$A$204,0)),"Job not found",IF(AND($C585="Labour",ISNA(MATCH($E585,Rates!$A$5:$A$19,0))),"Pick a work centre","OK")))</f>
        <v/>
      </c>
    </row>
    <row r="586" customFormat="false" ht="15" hidden="false" customHeight="false" outlineLevel="0" collapsed="false">
      <c r="A586" s="19"/>
      <c r="B586" s="15"/>
      <c r="C586" s="15"/>
      <c r="D586" s="15"/>
      <c r="E586" s="15"/>
      <c r="F586" s="21"/>
      <c r="G586" s="16"/>
      <c r="H586" s="15"/>
      <c r="I586" s="15"/>
      <c r="J586" s="15"/>
      <c r="K586" s="22" t="str">
        <f aca="false">IF(OR($B586="",$C586=""),"",IF($C586="Labour",N($F586)*IFERROR(INDEX(Rates!$B$5:$B$19,MATCH($E586,Rates!$A$5:$A$19,0)),0),N($F586)*N($G586)))</f>
        <v/>
      </c>
      <c r="L586" s="23" t="str">
        <f aca="false">IF(OR($B586="",$C586=""),"",IF(ISNA(MATCH($B586,Jobs!$A$5:$A$204,0)),"Job not found",IF(AND($C586="Labour",ISNA(MATCH($E586,Rates!$A$5:$A$19,0))),"Pick a work centre","OK")))</f>
        <v/>
      </c>
    </row>
    <row r="587" customFormat="false" ht="15" hidden="false" customHeight="false" outlineLevel="0" collapsed="false">
      <c r="A587" s="19"/>
      <c r="B587" s="15"/>
      <c r="C587" s="15"/>
      <c r="D587" s="15"/>
      <c r="E587" s="15"/>
      <c r="F587" s="21"/>
      <c r="G587" s="16"/>
      <c r="H587" s="15"/>
      <c r="I587" s="15"/>
      <c r="J587" s="15"/>
      <c r="K587" s="22" t="str">
        <f aca="false">IF(OR($B587="",$C587=""),"",IF($C587="Labour",N($F587)*IFERROR(INDEX(Rates!$B$5:$B$19,MATCH($E587,Rates!$A$5:$A$19,0)),0),N($F587)*N($G587)))</f>
        <v/>
      </c>
      <c r="L587" s="23" t="str">
        <f aca="false">IF(OR($B587="",$C587=""),"",IF(ISNA(MATCH($B587,Jobs!$A$5:$A$204,0)),"Job not found",IF(AND($C587="Labour",ISNA(MATCH($E587,Rates!$A$5:$A$19,0))),"Pick a work centre","OK")))</f>
        <v/>
      </c>
    </row>
    <row r="588" customFormat="false" ht="15" hidden="false" customHeight="false" outlineLevel="0" collapsed="false">
      <c r="A588" s="19"/>
      <c r="B588" s="15"/>
      <c r="C588" s="15"/>
      <c r="D588" s="15"/>
      <c r="E588" s="15"/>
      <c r="F588" s="21"/>
      <c r="G588" s="16"/>
      <c r="H588" s="15"/>
      <c r="I588" s="15"/>
      <c r="J588" s="15"/>
      <c r="K588" s="22" t="str">
        <f aca="false">IF(OR($B588="",$C588=""),"",IF($C588="Labour",N($F588)*IFERROR(INDEX(Rates!$B$5:$B$19,MATCH($E588,Rates!$A$5:$A$19,0)),0),N($F588)*N($G588)))</f>
        <v/>
      </c>
      <c r="L588" s="23" t="str">
        <f aca="false">IF(OR($B588="",$C588=""),"",IF(ISNA(MATCH($B588,Jobs!$A$5:$A$204,0)),"Job not found",IF(AND($C588="Labour",ISNA(MATCH($E588,Rates!$A$5:$A$19,0))),"Pick a work centre","OK")))</f>
        <v/>
      </c>
    </row>
    <row r="589" customFormat="false" ht="15" hidden="false" customHeight="false" outlineLevel="0" collapsed="false">
      <c r="A589" s="19"/>
      <c r="B589" s="15"/>
      <c r="C589" s="15"/>
      <c r="D589" s="15"/>
      <c r="E589" s="15"/>
      <c r="F589" s="21"/>
      <c r="G589" s="16"/>
      <c r="H589" s="15"/>
      <c r="I589" s="15"/>
      <c r="J589" s="15"/>
      <c r="K589" s="22" t="str">
        <f aca="false">IF(OR($B589="",$C589=""),"",IF($C589="Labour",N($F589)*IFERROR(INDEX(Rates!$B$5:$B$19,MATCH($E589,Rates!$A$5:$A$19,0)),0),N($F589)*N($G589)))</f>
        <v/>
      </c>
      <c r="L589" s="23" t="str">
        <f aca="false">IF(OR($B589="",$C589=""),"",IF(ISNA(MATCH($B589,Jobs!$A$5:$A$204,0)),"Job not found",IF(AND($C589="Labour",ISNA(MATCH($E589,Rates!$A$5:$A$19,0))),"Pick a work centre","OK")))</f>
        <v/>
      </c>
    </row>
    <row r="590" customFormat="false" ht="15" hidden="false" customHeight="false" outlineLevel="0" collapsed="false">
      <c r="A590" s="19"/>
      <c r="B590" s="15"/>
      <c r="C590" s="15"/>
      <c r="D590" s="15"/>
      <c r="E590" s="15"/>
      <c r="F590" s="21"/>
      <c r="G590" s="16"/>
      <c r="H590" s="15"/>
      <c r="I590" s="15"/>
      <c r="J590" s="15"/>
      <c r="K590" s="22" t="str">
        <f aca="false">IF(OR($B590="",$C590=""),"",IF($C590="Labour",N($F590)*IFERROR(INDEX(Rates!$B$5:$B$19,MATCH($E590,Rates!$A$5:$A$19,0)),0),N($F590)*N($G590)))</f>
        <v/>
      </c>
      <c r="L590" s="23" t="str">
        <f aca="false">IF(OR($B590="",$C590=""),"",IF(ISNA(MATCH($B590,Jobs!$A$5:$A$204,0)),"Job not found",IF(AND($C590="Labour",ISNA(MATCH($E590,Rates!$A$5:$A$19,0))),"Pick a work centre","OK")))</f>
        <v/>
      </c>
    </row>
    <row r="591" customFormat="false" ht="15" hidden="false" customHeight="false" outlineLevel="0" collapsed="false">
      <c r="A591" s="19"/>
      <c r="B591" s="15"/>
      <c r="C591" s="15"/>
      <c r="D591" s="15"/>
      <c r="E591" s="15"/>
      <c r="F591" s="21"/>
      <c r="G591" s="16"/>
      <c r="H591" s="15"/>
      <c r="I591" s="15"/>
      <c r="J591" s="15"/>
      <c r="K591" s="22" t="str">
        <f aca="false">IF(OR($B591="",$C591=""),"",IF($C591="Labour",N($F591)*IFERROR(INDEX(Rates!$B$5:$B$19,MATCH($E591,Rates!$A$5:$A$19,0)),0),N($F591)*N($G591)))</f>
        <v/>
      </c>
      <c r="L591" s="23" t="str">
        <f aca="false">IF(OR($B591="",$C591=""),"",IF(ISNA(MATCH($B591,Jobs!$A$5:$A$204,0)),"Job not found",IF(AND($C591="Labour",ISNA(MATCH($E591,Rates!$A$5:$A$19,0))),"Pick a work centre","OK")))</f>
        <v/>
      </c>
    </row>
    <row r="592" customFormat="false" ht="15" hidden="false" customHeight="false" outlineLevel="0" collapsed="false">
      <c r="A592" s="19"/>
      <c r="B592" s="15"/>
      <c r="C592" s="15"/>
      <c r="D592" s="15"/>
      <c r="E592" s="15"/>
      <c r="F592" s="21"/>
      <c r="G592" s="16"/>
      <c r="H592" s="15"/>
      <c r="I592" s="15"/>
      <c r="J592" s="15"/>
      <c r="K592" s="22" t="str">
        <f aca="false">IF(OR($B592="",$C592=""),"",IF($C592="Labour",N($F592)*IFERROR(INDEX(Rates!$B$5:$B$19,MATCH($E592,Rates!$A$5:$A$19,0)),0),N($F592)*N($G592)))</f>
        <v/>
      </c>
      <c r="L592" s="23" t="str">
        <f aca="false">IF(OR($B592="",$C592=""),"",IF(ISNA(MATCH($B592,Jobs!$A$5:$A$204,0)),"Job not found",IF(AND($C592="Labour",ISNA(MATCH($E592,Rates!$A$5:$A$19,0))),"Pick a work centre","OK")))</f>
        <v/>
      </c>
    </row>
    <row r="593" customFormat="false" ht="15" hidden="false" customHeight="false" outlineLevel="0" collapsed="false">
      <c r="A593" s="19"/>
      <c r="B593" s="15"/>
      <c r="C593" s="15"/>
      <c r="D593" s="15"/>
      <c r="E593" s="15"/>
      <c r="F593" s="21"/>
      <c r="G593" s="16"/>
      <c r="H593" s="15"/>
      <c r="I593" s="15"/>
      <c r="J593" s="15"/>
      <c r="K593" s="22" t="str">
        <f aca="false">IF(OR($B593="",$C593=""),"",IF($C593="Labour",N($F593)*IFERROR(INDEX(Rates!$B$5:$B$19,MATCH($E593,Rates!$A$5:$A$19,0)),0),N($F593)*N($G593)))</f>
        <v/>
      </c>
      <c r="L593" s="23" t="str">
        <f aca="false">IF(OR($B593="",$C593=""),"",IF(ISNA(MATCH($B593,Jobs!$A$5:$A$204,0)),"Job not found",IF(AND($C593="Labour",ISNA(MATCH($E593,Rates!$A$5:$A$19,0))),"Pick a work centre","OK")))</f>
        <v/>
      </c>
    </row>
    <row r="594" customFormat="false" ht="15" hidden="false" customHeight="false" outlineLevel="0" collapsed="false">
      <c r="A594" s="19"/>
      <c r="B594" s="15"/>
      <c r="C594" s="15"/>
      <c r="D594" s="15"/>
      <c r="E594" s="15"/>
      <c r="F594" s="21"/>
      <c r="G594" s="16"/>
      <c r="H594" s="15"/>
      <c r="I594" s="15"/>
      <c r="J594" s="15"/>
      <c r="K594" s="22" t="str">
        <f aca="false">IF(OR($B594="",$C594=""),"",IF($C594="Labour",N($F594)*IFERROR(INDEX(Rates!$B$5:$B$19,MATCH($E594,Rates!$A$5:$A$19,0)),0),N($F594)*N($G594)))</f>
        <v/>
      </c>
      <c r="L594" s="23" t="str">
        <f aca="false">IF(OR($B594="",$C594=""),"",IF(ISNA(MATCH($B594,Jobs!$A$5:$A$204,0)),"Job not found",IF(AND($C594="Labour",ISNA(MATCH($E594,Rates!$A$5:$A$19,0))),"Pick a work centre","OK")))</f>
        <v/>
      </c>
    </row>
    <row r="595" customFormat="false" ht="15" hidden="false" customHeight="false" outlineLevel="0" collapsed="false">
      <c r="A595" s="19"/>
      <c r="B595" s="15"/>
      <c r="C595" s="15"/>
      <c r="D595" s="15"/>
      <c r="E595" s="15"/>
      <c r="F595" s="21"/>
      <c r="G595" s="16"/>
      <c r="H595" s="15"/>
      <c r="I595" s="15"/>
      <c r="J595" s="15"/>
      <c r="K595" s="22" t="str">
        <f aca="false">IF(OR($B595="",$C595=""),"",IF($C595="Labour",N($F595)*IFERROR(INDEX(Rates!$B$5:$B$19,MATCH($E595,Rates!$A$5:$A$19,0)),0),N($F595)*N($G595)))</f>
        <v/>
      </c>
      <c r="L595" s="23" t="str">
        <f aca="false">IF(OR($B595="",$C595=""),"",IF(ISNA(MATCH($B595,Jobs!$A$5:$A$204,0)),"Job not found",IF(AND($C595="Labour",ISNA(MATCH($E595,Rates!$A$5:$A$19,0))),"Pick a work centre","OK")))</f>
        <v/>
      </c>
    </row>
    <row r="596" customFormat="false" ht="15" hidden="false" customHeight="false" outlineLevel="0" collapsed="false">
      <c r="A596" s="19"/>
      <c r="B596" s="15"/>
      <c r="C596" s="15"/>
      <c r="D596" s="15"/>
      <c r="E596" s="15"/>
      <c r="F596" s="21"/>
      <c r="G596" s="16"/>
      <c r="H596" s="15"/>
      <c r="I596" s="15"/>
      <c r="J596" s="15"/>
      <c r="K596" s="22" t="str">
        <f aca="false">IF(OR($B596="",$C596=""),"",IF($C596="Labour",N($F596)*IFERROR(INDEX(Rates!$B$5:$B$19,MATCH($E596,Rates!$A$5:$A$19,0)),0),N($F596)*N($G596)))</f>
        <v/>
      </c>
      <c r="L596" s="23" t="str">
        <f aca="false">IF(OR($B596="",$C596=""),"",IF(ISNA(MATCH($B596,Jobs!$A$5:$A$204,0)),"Job not found",IF(AND($C596="Labour",ISNA(MATCH($E596,Rates!$A$5:$A$19,0))),"Pick a work centre","OK")))</f>
        <v/>
      </c>
    </row>
    <row r="597" customFormat="false" ht="15" hidden="false" customHeight="false" outlineLevel="0" collapsed="false">
      <c r="A597" s="19"/>
      <c r="B597" s="15"/>
      <c r="C597" s="15"/>
      <c r="D597" s="15"/>
      <c r="E597" s="15"/>
      <c r="F597" s="21"/>
      <c r="G597" s="16"/>
      <c r="H597" s="15"/>
      <c r="I597" s="15"/>
      <c r="J597" s="15"/>
      <c r="K597" s="22" t="str">
        <f aca="false">IF(OR($B597="",$C597=""),"",IF($C597="Labour",N($F597)*IFERROR(INDEX(Rates!$B$5:$B$19,MATCH($E597,Rates!$A$5:$A$19,0)),0),N($F597)*N($G597)))</f>
        <v/>
      </c>
      <c r="L597" s="23" t="str">
        <f aca="false">IF(OR($B597="",$C597=""),"",IF(ISNA(MATCH($B597,Jobs!$A$5:$A$204,0)),"Job not found",IF(AND($C597="Labour",ISNA(MATCH($E597,Rates!$A$5:$A$19,0))),"Pick a work centre","OK")))</f>
        <v/>
      </c>
    </row>
    <row r="598" customFormat="false" ht="15" hidden="false" customHeight="false" outlineLevel="0" collapsed="false">
      <c r="A598" s="19"/>
      <c r="B598" s="15"/>
      <c r="C598" s="15"/>
      <c r="D598" s="15"/>
      <c r="E598" s="15"/>
      <c r="F598" s="21"/>
      <c r="G598" s="16"/>
      <c r="H598" s="15"/>
      <c r="I598" s="15"/>
      <c r="J598" s="15"/>
      <c r="K598" s="22" t="str">
        <f aca="false">IF(OR($B598="",$C598=""),"",IF($C598="Labour",N($F598)*IFERROR(INDEX(Rates!$B$5:$B$19,MATCH($E598,Rates!$A$5:$A$19,0)),0),N($F598)*N($G598)))</f>
        <v/>
      </c>
      <c r="L598" s="23" t="str">
        <f aca="false">IF(OR($B598="",$C598=""),"",IF(ISNA(MATCH($B598,Jobs!$A$5:$A$204,0)),"Job not found",IF(AND($C598="Labour",ISNA(MATCH($E598,Rates!$A$5:$A$19,0))),"Pick a work centre","OK")))</f>
        <v/>
      </c>
    </row>
    <row r="599" customFormat="false" ht="15" hidden="false" customHeight="false" outlineLevel="0" collapsed="false">
      <c r="A599" s="19"/>
      <c r="B599" s="15"/>
      <c r="C599" s="15"/>
      <c r="D599" s="15"/>
      <c r="E599" s="15"/>
      <c r="F599" s="21"/>
      <c r="G599" s="16"/>
      <c r="H599" s="15"/>
      <c r="I599" s="15"/>
      <c r="J599" s="15"/>
      <c r="K599" s="22" t="str">
        <f aca="false">IF(OR($B599="",$C599=""),"",IF($C599="Labour",N($F599)*IFERROR(INDEX(Rates!$B$5:$B$19,MATCH($E599,Rates!$A$5:$A$19,0)),0),N($F599)*N($G599)))</f>
        <v/>
      </c>
      <c r="L599" s="23" t="str">
        <f aca="false">IF(OR($B599="",$C599=""),"",IF(ISNA(MATCH($B599,Jobs!$A$5:$A$204,0)),"Job not found",IF(AND($C599="Labour",ISNA(MATCH($E599,Rates!$A$5:$A$19,0))),"Pick a work centre","OK")))</f>
        <v/>
      </c>
    </row>
    <row r="600" customFormat="false" ht="15" hidden="false" customHeight="false" outlineLevel="0" collapsed="false">
      <c r="A600" s="19"/>
      <c r="B600" s="15"/>
      <c r="C600" s="15"/>
      <c r="D600" s="15"/>
      <c r="E600" s="15"/>
      <c r="F600" s="21"/>
      <c r="G600" s="16"/>
      <c r="H600" s="15"/>
      <c r="I600" s="15"/>
      <c r="J600" s="15"/>
      <c r="K600" s="22" t="str">
        <f aca="false">IF(OR($B600="",$C600=""),"",IF($C600="Labour",N($F600)*IFERROR(INDEX(Rates!$B$5:$B$19,MATCH($E600,Rates!$A$5:$A$19,0)),0),N($F600)*N($G600)))</f>
        <v/>
      </c>
      <c r="L600" s="23" t="str">
        <f aca="false">IF(OR($B600="",$C600=""),"",IF(ISNA(MATCH($B600,Jobs!$A$5:$A$204,0)),"Job not found",IF(AND($C600="Labour",ISNA(MATCH($E600,Rates!$A$5:$A$19,0))),"Pick a work centre","OK")))</f>
        <v/>
      </c>
    </row>
    <row r="601" customFormat="false" ht="15" hidden="false" customHeight="false" outlineLevel="0" collapsed="false">
      <c r="A601" s="19"/>
      <c r="B601" s="15"/>
      <c r="C601" s="15"/>
      <c r="D601" s="15"/>
      <c r="E601" s="15"/>
      <c r="F601" s="21"/>
      <c r="G601" s="16"/>
      <c r="H601" s="15"/>
      <c r="I601" s="15"/>
      <c r="J601" s="15"/>
      <c r="K601" s="22" t="str">
        <f aca="false">IF(OR($B601="",$C601=""),"",IF($C601="Labour",N($F601)*IFERROR(INDEX(Rates!$B$5:$B$19,MATCH($E601,Rates!$A$5:$A$19,0)),0),N($F601)*N($G601)))</f>
        <v/>
      </c>
      <c r="L601" s="23" t="str">
        <f aca="false">IF(OR($B601="",$C601=""),"",IF(ISNA(MATCH($B601,Jobs!$A$5:$A$204,0)),"Job not found",IF(AND($C601="Labour",ISNA(MATCH($E601,Rates!$A$5:$A$19,0))),"Pick a work centre","OK")))</f>
        <v/>
      </c>
    </row>
    <row r="602" customFormat="false" ht="15" hidden="false" customHeight="false" outlineLevel="0" collapsed="false">
      <c r="A602" s="19"/>
      <c r="B602" s="15"/>
      <c r="C602" s="15"/>
      <c r="D602" s="15"/>
      <c r="E602" s="15"/>
      <c r="F602" s="21"/>
      <c r="G602" s="16"/>
      <c r="H602" s="15"/>
      <c r="I602" s="15"/>
      <c r="J602" s="15"/>
      <c r="K602" s="22" t="str">
        <f aca="false">IF(OR($B602="",$C602=""),"",IF($C602="Labour",N($F602)*IFERROR(INDEX(Rates!$B$5:$B$19,MATCH($E602,Rates!$A$5:$A$19,0)),0),N($F602)*N($G602)))</f>
        <v/>
      </c>
      <c r="L602" s="23" t="str">
        <f aca="false">IF(OR($B602="",$C602=""),"",IF(ISNA(MATCH($B602,Jobs!$A$5:$A$204,0)),"Job not found",IF(AND($C602="Labour",ISNA(MATCH($E602,Rates!$A$5:$A$19,0))),"Pick a work centre","OK")))</f>
        <v/>
      </c>
    </row>
    <row r="603" customFormat="false" ht="15" hidden="false" customHeight="false" outlineLevel="0" collapsed="false">
      <c r="A603" s="19"/>
      <c r="B603" s="15"/>
      <c r="C603" s="15"/>
      <c r="D603" s="15"/>
      <c r="E603" s="15"/>
      <c r="F603" s="21"/>
      <c r="G603" s="16"/>
      <c r="H603" s="15"/>
      <c r="I603" s="15"/>
      <c r="J603" s="15"/>
      <c r="K603" s="22" t="str">
        <f aca="false">IF(OR($B603="",$C603=""),"",IF($C603="Labour",N($F603)*IFERROR(INDEX(Rates!$B$5:$B$19,MATCH($E603,Rates!$A$5:$A$19,0)),0),N($F603)*N($G603)))</f>
        <v/>
      </c>
      <c r="L603" s="23" t="str">
        <f aca="false">IF(OR($B603="",$C603=""),"",IF(ISNA(MATCH($B603,Jobs!$A$5:$A$204,0)),"Job not found",IF(AND($C603="Labour",ISNA(MATCH($E603,Rates!$A$5:$A$19,0))),"Pick a work centre","OK")))</f>
        <v/>
      </c>
    </row>
    <row r="604" customFormat="false" ht="15" hidden="false" customHeight="false" outlineLevel="0" collapsed="false">
      <c r="A604" s="19"/>
      <c r="B604" s="15"/>
      <c r="C604" s="15"/>
      <c r="D604" s="15"/>
      <c r="E604" s="15"/>
      <c r="F604" s="21"/>
      <c r="G604" s="16"/>
      <c r="H604" s="15"/>
      <c r="I604" s="15"/>
      <c r="J604" s="15"/>
      <c r="K604" s="22" t="str">
        <f aca="false">IF(OR($B604="",$C604=""),"",IF($C604="Labour",N($F604)*IFERROR(INDEX(Rates!$B$5:$B$19,MATCH($E604,Rates!$A$5:$A$19,0)),0),N($F604)*N($G604)))</f>
        <v/>
      </c>
      <c r="L604" s="23" t="str">
        <f aca="false">IF(OR($B604="",$C604=""),"",IF(ISNA(MATCH($B604,Jobs!$A$5:$A$204,0)),"Job not found",IF(AND($C604="Labour",ISNA(MATCH($E604,Rates!$A$5:$A$19,0))),"Pick a work centre","OK")))</f>
        <v/>
      </c>
    </row>
    <row r="605" customFormat="false" ht="15" hidden="false" customHeight="false" outlineLevel="0" collapsed="false">
      <c r="A605" s="19"/>
      <c r="B605" s="15"/>
      <c r="C605" s="15"/>
      <c r="D605" s="15"/>
      <c r="E605" s="15"/>
      <c r="F605" s="21"/>
      <c r="G605" s="16"/>
      <c r="H605" s="15"/>
      <c r="I605" s="15"/>
      <c r="J605" s="15"/>
      <c r="K605" s="22" t="str">
        <f aca="false">IF(OR($B605="",$C605=""),"",IF($C605="Labour",N($F605)*IFERROR(INDEX(Rates!$B$5:$B$19,MATCH($E605,Rates!$A$5:$A$19,0)),0),N($F605)*N($G605)))</f>
        <v/>
      </c>
      <c r="L605" s="23" t="str">
        <f aca="false">IF(OR($B605="",$C605=""),"",IF(ISNA(MATCH($B605,Jobs!$A$5:$A$204,0)),"Job not found",IF(AND($C605="Labour",ISNA(MATCH($E605,Rates!$A$5:$A$19,0))),"Pick a work centre","OK")))</f>
        <v/>
      </c>
    </row>
    <row r="606" customFormat="false" ht="15" hidden="false" customHeight="false" outlineLevel="0" collapsed="false">
      <c r="A606" s="19"/>
      <c r="B606" s="15"/>
      <c r="C606" s="15"/>
      <c r="D606" s="15"/>
      <c r="E606" s="15"/>
      <c r="F606" s="21"/>
      <c r="G606" s="16"/>
      <c r="H606" s="15"/>
      <c r="I606" s="15"/>
      <c r="J606" s="15"/>
      <c r="K606" s="22" t="str">
        <f aca="false">IF(OR($B606="",$C606=""),"",IF($C606="Labour",N($F606)*IFERROR(INDEX(Rates!$B$5:$B$19,MATCH($E606,Rates!$A$5:$A$19,0)),0),N($F606)*N($G606)))</f>
        <v/>
      </c>
      <c r="L606" s="23" t="str">
        <f aca="false">IF(OR($B606="",$C606=""),"",IF(ISNA(MATCH($B606,Jobs!$A$5:$A$204,0)),"Job not found",IF(AND($C606="Labour",ISNA(MATCH($E606,Rates!$A$5:$A$19,0))),"Pick a work centre","OK")))</f>
        <v/>
      </c>
    </row>
    <row r="607" customFormat="false" ht="15" hidden="false" customHeight="false" outlineLevel="0" collapsed="false">
      <c r="A607" s="19"/>
      <c r="B607" s="15"/>
      <c r="C607" s="15"/>
      <c r="D607" s="15"/>
      <c r="E607" s="15"/>
      <c r="F607" s="21"/>
      <c r="G607" s="16"/>
      <c r="H607" s="15"/>
      <c r="I607" s="15"/>
      <c r="J607" s="15"/>
      <c r="K607" s="22" t="str">
        <f aca="false">IF(OR($B607="",$C607=""),"",IF($C607="Labour",N($F607)*IFERROR(INDEX(Rates!$B$5:$B$19,MATCH($E607,Rates!$A$5:$A$19,0)),0),N($F607)*N($G607)))</f>
        <v/>
      </c>
      <c r="L607" s="23" t="str">
        <f aca="false">IF(OR($B607="",$C607=""),"",IF(ISNA(MATCH($B607,Jobs!$A$5:$A$204,0)),"Job not found",IF(AND($C607="Labour",ISNA(MATCH($E607,Rates!$A$5:$A$19,0))),"Pick a work centre","OK")))</f>
        <v/>
      </c>
    </row>
    <row r="608" customFormat="false" ht="15" hidden="false" customHeight="false" outlineLevel="0" collapsed="false">
      <c r="A608" s="19"/>
      <c r="B608" s="15"/>
      <c r="C608" s="15"/>
      <c r="D608" s="15"/>
      <c r="E608" s="15"/>
      <c r="F608" s="21"/>
      <c r="G608" s="16"/>
      <c r="H608" s="15"/>
      <c r="I608" s="15"/>
      <c r="J608" s="15"/>
      <c r="K608" s="22" t="str">
        <f aca="false">IF(OR($B608="",$C608=""),"",IF($C608="Labour",N($F608)*IFERROR(INDEX(Rates!$B$5:$B$19,MATCH($E608,Rates!$A$5:$A$19,0)),0),N($F608)*N($G608)))</f>
        <v/>
      </c>
      <c r="L608" s="23" t="str">
        <f aca="false">IF(OR($B608="",$C608=""),"",IF(ISNA(MATCH($B608,Jobs!$A$5:$A$204,0)),"Job not found",IF(AND($C608="Labour",ISNA(MATCH($E608,Rates!$A$5:$A$19,0))),"Pick a work centre","OK")))</f>
        <v/>
      </c>
    </row>
    <row r="609" customFormat="false" ht="15" hidden="false" customHeight="false" outlineLevel="0" collapsed="false">
      <c r="A609" s="19"/>
      <c r="B609" s="15"/>
      <c r="C609" s="15"/>
      <c r="D609" s="15"/>
      <c r="E609" s="15"/>
      <c r="F609" s="21"/>
      <c r="G609" s="16"/>
      <c r="H609" s="15"/>
      <c r="I609" s="15"/>
      <c r="J609" s="15"/>
      <c r="K609" s="22" t="str">
        <f aca="false">IF(OR($B609="",$C609=""),"",IF($C609="Labour",N($F609)*IFERROR(INDEX(Rates!$B$5:$B$19,MATCH($E609,Rates!$A$5:$A$19,0)),0),N($F609)*N($G609)))</f>
        <v/>
      </c>
      <c r="L609" s="23" t="str">
        <f aca="false">IF(OR($B609="",$C609=""),"",IF(ISNA(MATCH($B609,Jobs!$A$5:$A$204,0)),"Job not found",IF(AND($C609="Labour",ISNA(MATCH($E609,Rates!$A$5:$A$19,0))),"Pick a work centre","OK")))</f>
        <v/>
      </c>
    </row>
    <row r="610" customFormat="false" ht="15" hidden="false" customHeight="false" outlineLevel="0" collapsed="false">
      <c r="A610" s="19"/>
      <c r="B610" s="15"/>
      <c r="C610" s="15"/>
      <c r="D610" s="15"/>
      <c r="E610" s="15"/>
      <c r="F610" s="21"/>
      <c r="G610" s="16"/>
      <c r="H610" s="15"/>
      <c r="I610" s="15"/>
      <c r="J610" s="15"/>
      <c r="K610" s="22" t="str">
        <f aca="false">IF(OR($B610="",$C610=""),"",IF($C610="Labour",N($F610)*IFERROR(INDEX(Rates!$B$5:$B$19,MATCH($E610,Rates!$A$5:$A$19,0)),0),N($F610)*N($G610)))</f>
        <v/>
      </c>
      <c r="L610" s="23" t="str">
        <f aca="false">IF(OR($B610="",$C610=""),"",IF(ISNA(MATCH($B610,Jobs!$A$5:$A$204,0)),"Job not found",IF(AND($C610="Labour",ISNA(MATCH($E610,Rates!$A$5:$A$19,0))),"Pick a work centre","OK")))</f>
        <v/>
      </c>
    </row>
    <row r="611" customFormat="false" ht="15" hidden="false" customHeight="false" outlineLevel="0" collapsed="false">
      <c r="A611" s="19"/>
      <c r="B611" s="15"/>
      <c r="C611" s="15"/>
      <c r="D611" s="15"/>
      <c r="E611" s="15"/>
      <c r="F611" s="21"/>
      <c r="G611" s="16"/>
      <c r="H611" s="15"/>
      <c r="I611" s="15"/>
      <c r="J611" s="15"/>
      <c r="K611" s="22" t="str">
        <f aca="false">IF(OR($B611="",$C611=""),"",IF($C611="Labour",N($F611)*IFERROR(INDEX(Rates!$B$5:$B$19,MATCH($E611,Rates!$A$5:$A$19,0)),0),N($F611)*N($G611)))</f>
        <v/>
      </c>
      <c r="L611" s="23" t="str">
        <f aca="false">IF(OR($B611="",$C611=""),"",IF(ISNA(MATCH($B611,Jobs!$A$5:$A$204,0)),"Job not found",IF(AND($C611="Labour",ISNA(MATCH($E611,Rates!$A$5:$A$19,0))),"Pick a work centre","OK")))</f>
        <v/>
      </c>
    </row>
    <row r="612" customFormat="false" ht="15" hidden="false" customHeight="false" outlineLevel="0" collapsed="false">
      <c r="A612" s="19"/>
      <c r="B612" s="15"/>
      <c r="C612" s="15"/>
      <c r="D612" s="15"/>
      <c r="E612" s="15"/>
      <c r="F612" s="21"/>
      <c r="G612" s="16"/>
      <c r="H612" s="15"/>
      <c r="I612" s="15"/>
      <c r="J612" s="15"/>
      <c r="K612" s="22" t="str">
        <f aca="false">IF(OR($B612="",$C612=""),"",IF($C612="Labour",N($F612)*IFERROR(INDEX(Rates!$B$5:$B$19,MATCH($E612,Rates!$A$5:$A$19,0)),0),N($F612)*N($G612)))</f>
        <v/>
      </c>
      <c r="L612" s="23" t="str">
        <f aca="false">IF(OR($B612="",$C612=""),"",IF(ISNA(MATCH($B612,Jobs!$A$5:$A$204,0)),"Job not found",IF(AND($C612="Labour",ISNA(MATCH($E612,Rates!$A$5:$A$19,0))),"Pick a work centre","OK")))</f>
        <v/>
      </c>
    </row>
    <row r="613" customFormat="false" ht="15" hidden="false" customHeight="false" outlineLevel="0" collapsed="false">
      <c r="A613" s="19"/>
      <c r="B613" s="15"/>
      <c r="C613" s="15"/>
      <c r="D613" s="15"/>
      <c r="E613" s="15"/>
      <c r="F613" s="21"/>
      <c r="G613" s="16"/>
      <c r="H613" s="15"/>
      <c r="I613" s="15"/>
      <c r="J613" s="15"/>
      <c r="K613" s="22" t="str">
        <f aca="false">IF(OR($B613="",$C613=""),"",IF($C613="Labour",N($F613)*IFERROR(INDEX(Rates!$B$5:$B$19,MATCH($E613,Rates!$A$5:$A$19,0)),0),N($F613)*N($G613)))</f>
        <v/>
      </c>
      <c r="L613" s="23" t="str">
        <f aca="false">IF(OR($B613="",$C613=""),"",IF(ISNA(MATCH($B613,Jobs!$A$5:$A$204,0)),"Job not found",IF(AND($C613="Labour",ISNA(MATCH($E613,Rates!$A$5:$A$19,0))),"Pick a work centre","OK")))</f>
        <v/>
      </c>
    </row>
    <row r="614" customFormat="false" ht="15" hidden="false" customHeight="false" outlineLevel="0" collapsed="false">
      <c r="A614" s="19"/>
      <c r="B614" s="15"/>
      <c r="C614" s="15"/>
      <c r="D614" s="15"/>
      <c r="E614" s="15"/>
      <c r="F614" s="21"/>
      <c r="G614" s="16"/>
      <c r="H614" s="15"/>
      <c r="I614" s="15"/>
      <c r="J614" s="15"/>
      <c r="K614" s="22" t="str">
        <f aca="false">IF(OR($B614="",$C614=""),"",IF($C614="Labour",N($F614)*IFERROR(INDEX(Rates!$B$5:$B$19,MATCH($E614,Rates!$A$5:$A$19,0)),0),N($F614)*N($G614)))</f>
        <v/>
      </c>
      <c r="L614" s="23" t="str">
        <f aca="false">IF(OR($B614="",$C614=""),"",IF(ISNA(MATCH($B614,Jobs!$A$5:$A$204,0)),"Job not found",IF(AND($C614="Labour",ISNA(MATCH($E614,Rates!$A$5:$A$19,0))),"Pick a work centre","OK")))</f>
        <v/>
      </c>
    </row>
    <row r="615" customFormat="false" ht="15" hidden="false" customHeight="false" outlineLevel="0" collapsed="false">
      <c r="A615" s="19"/>
      <c r="B615" s="15"/>
      <c r="C615" s="15"/>
      <c r="D615" s="15"/>
      <c r="E615" s="15"/>
      <c r="F615" s="21"/>
      <c r="G615" s="16"/>
      <c r="H615" s="15"/>
      <c r="I615" s="15"/>
      <c r="J615" s="15"/>
      <c r="K615" s="22" t="str">
        <f aca="false">IF(OR($B615="",$C615=""),"",IF($C615="Labour",N($F615)*IFERROR(INDEX(Rates!$B$5:$B$19,MATCH($E615,Rates!$A$5:$A$19,0)),0),N($F615)*N($G615)))</f>
        <v/>
      </c>
      <c r="L615" s="23" t="str">
        <f aca="false">IF(OR($B615="",$C615=""),"",IF(ISNA(MATCH($B615,Jobs!$A$5:$A$204,0)),"Job not found",IF(AND($C615="Labour",ISNA(MATCH($E615,Rates!$A$5:$A$19,0))),"Pick a work centre","OK")))</f>
        <v/>
      </c>
    </row>
    <row r="616" customFormat="false" ht="15" hidden="false" customHeight="false" outlineLevel="0" collapsed="false">
      <c r="A616" s="19"/>
      <c r="B616" s="15"/>
      <c r="C616" s="15"/>
      <c r="D616" s="15"/>
      <c r="E616" s="15"/>
      <c r="F616" s="21"/>
      <c r="G616" s="16"/>
      <c r="H616" s="15"/>
      <c r="I616" s="15"/>
      <c r="J616" s="15"/>
      <c r="K616" s="22" t="str">
        <f aca="false">IF(OR($B616="",$C616=""),"",IF($C616="Labour",N($F616)*IFERROR(INDEX(Rates!$B$5:$B$19,MATCH($E616,Rates!$A$5:$A$19,0)),0),N($F616)*N($G616)))</f>
        <v/>
      </c>
      <c r="L616" s="23" t="str">
        <f aca="false">IF(OR($B616="",$C616=""),"",IF(ISNA(MATCH($B616,Jobs!$A$5:$A$204,0)),"Job not found",IF(AND($C616="Labour",ISNA(MATCH($E616,Rates!$A$5:$A$19,0))),"Pick a work centre","OK")))</f>
        <v/>
      </c>
    </row>
    <row r="617" customFormat="false" ht="15" hidden="false" customHeight="false" outlineLevel="0" collapsed="false">
      <c r="A617" s="19"/>
      <c r="B617" s="15"/>
      <c r="C617" s="15"/>
      <c r="D617" s="15"/>
      <c r="E617" s="15"/>
      <c r="F617" s="21"/>
      <c r="G617" s="16"/>
      <c r="H617" s="15"/>
      <c r="I617" s="15"/>
      <c r="J617" s="15"/>
      <c r="K617" s="22" t="str">
        <f aca="false">IF(OR($B617="",$C617=""),"",IF($C617="Labour",N($F617)*IFERROR(INDEX(Rates!$B$5:$B$19,MATCH($E617,Rates!$A$5:$A$19,0)),0),N($F617)*N($G617)))</f>
        <v/>
      </c>
      <c r="L617" s="23" t="str">
        <f aca="false">IF(OR($B617="",$C617=""),"",IF(ISNA(MATCH($B617,Jobs!$A$5:$A$204,0)),"Job not found",IF(AND($C617="Labour",ISNA(MATCH($E617,Rates!$A$5:$A$19,0))),"Pick a work centre","OK")))</f>
        <v/>
      </c>
    </row>
    <row r="618" customFormat="false" ht="15" hidden="false" customHeight="false" outlineLevel="0" collapsed="false">
      <c r="A618" s="19"/>
      <c r="B618" s="15"/>
      <c r="C618" s="15"/>
      <c r="D618" s="15"/>
      <c r="E618" s="15"/>
      <c r="F618" s="21"/>
      <c r="G618" s="16"/>
      <c r="H618" s="15"/>
      <c r="I618" s="15"/>
      <c r="J618" s="15"/>
      <c r="K618" s="22" t="str">
        <f aca="false">IF(OR($B618="",$C618=""),"",IF($C618="Labour",N($F618)*IFERROR(INDEX(Rates!$B$5:$B$19,MATCH($E618,Rates!$A$5:$A$19,0)),0),N($F618)*N($G618)))</f>
        <v/>
      </c>
      <c r="L618" s="23" t="str">
        <f aca="false">IF(OR($B618="",$C618=""),"",IF(ISNA(MATCH($B618,Jobs!$A$5:$A$204,0)),"Job not found",IF(AND($C618="Labour",ISNA(MATCH($E618,Rates!$A$5:$A$19,0))),"Pick a work centre","OK")))</f>
        <v/>
      </c>
    </row>
    <row r="619" customFormat="false" ht="15" hidden="false" customHeight="false" outlineLevel="0" collapsed="false">
      <c r="A619" s="19"/>
      <c r="B619" s="15"/>
      <c r="C619" s="15"/>
      <c r="D619" s="15"/>
      <c r="E619" s="15"/>
      <c r="F619" s="21"/>
      <c r="G619" s="16"/>
      <c r="H619" s="15"/>
      <c r="I619" s="15"/>
      <c r="J619" s="15"/>
      <c r="K619" s="22" t="str">
        <f aca="false">IF(OR($B619="",$C619=""),"",IF($C619="Labour",N($F619)*IFERROR(INDEX(Rates!$B$5:$B$19,MATCH($E619,Rates!$A$5:$A$19,0)),0),N($F619)*N($G619)))</f>
        <v/>
      </c>
      <c r="L619" s="23" t="str">
        <f aca="false">IF(OR($B619="",$C619=""),"",IF(ISNA(MATCH($B619,Jobs!$A$5:$A$204,0)),"Job not found",IF(AND($C619="Labour",ISNA(MATCH($E619,Rates!$A$5:$A$19,0))),"Pick a work centre","OK")))</f>
        <v/>
      </c>
    </row>
    <row r="620" customFormat="false" ht="15" hidden="false" customHeight="false" outlineLevel="0" collapsed="false">
      <c r="A620" s="19"/>
      <c r="B620" s="15"/>
      <c r="C620" s="15"/>
      <c r="D620" s="15"/>
      <c r="E620" s="15"/>
      <c r="F620" s="21"/>
      <c r="G620" s="16"/>
      <c r="H620" s="15"/>
      <c r="I620" s="15"/>
      <c r="J620" s="15"/>
      <c r="K620" s="22" t="str">
        <f aca="false">IF(OR($B620="",$C620=""),"",IF($C620="Labour",N($F620)*IFERROR(INDEX(Rates!$B$5:$B$19,MATCH($E620,Rates!$A$5:$A$19,0)),0),N($F620)*N($G620)))</f>
        <v/>
      </c>
      <c r="L620" s="23" t="str">
        <f aca="false">IF(OR($B620="",$C620=""),"",IF(ISNA(MATCH($B620,Jobs!$A$5:$A$204,0)),"Job not found",IF(AND($C620="Labour",ISNA(MATCH($E620,Rates!$A$5:$A$19,0))),"Pick a work centre","OK")))</f>
        <v/>
      </c>
    </row>
    <row r="621" customFormat="false" ht="15" hidden="false" customHeight="false" outlineLevel="0" collapsed="false">
      <c r="A621" s="19"/>
      <c r="B621" s="15"/>
      <c r="C621" s="15"/>
      <c r="D621" s="15"/>
      <c r="E621" s="15"/>
      <c r="F621" s="21"/>
      <c r="G621" s="16"/>
      <c r="H621" s="15"/>
      <c r="I621" s="15"/>
      <c r="J621" s="15"/>
      <c r="K621" s="22" t="str">
        <f aca="false">IF(OR($B621="",$C621=""),"",IF($C621="Labour",N($F621)*IFERROR(INDEX(Rates!$B$5:$B$19,MATCH($E621,Rates!$A$5:$A$19,0)),0),N($F621)*N($G621)))</f>
        <v/>
      </c>
      <c r="L621" s="23" t="str">
        <f aca="false">IF(OR($B621="",$C621=""),"",IF(ISNA(MATCH($B621,Jobs!$A$5:$A$204,0)),"Job not found",IF(AND($C621="Labour",ISNA(MATCH($E621,Rates!$A$5:$A$19,0))),"Pick a work centre","OK")))</f>
        <v/>
      </c>
    </row>
    <row r="622" customFormat="false" ht="15" hidden="false" customHeight="false" outlineLevel="0" collapsed="false">
      <c r="A622" s="19"/>
      <c r="B622" s="15"/>
      <c r="C622" s="15"/>
      <c r="D622" s="15"/>
      <c r="E622" s="15"/>
      <c r="F622" s="21"/>
      <c r="G622" s="16"/>
      <c r="H622" s="15"/>
      <c r="I622" s="15"/>
      <c r="J622" s="15"/>
      <c r="K622" s="22" t="str">
        <f aca="false">IF(OR($B622="",$C622=""),"",IF($C622="Labour",N($F622)*IFERROR(INDEX(Rates!$B$5:$B$19,MATCH($E622,Rates!$A$5:$A$19,0)),0),N($F622)*N($G622)))</f>
        <v/>
      </c>
      <c r="L622" s="23" t="str">
        <f aca="false">IF(OR($B622="",$C622=""),"",IF(ISNA(MATCH($B622,Jobs!$A$5:$A$204,0)),"Job not found",IF(AND($C622="Labour",ISNA(MATCH($E622,Rates!$A$5:$A$19,0))),"Pick a work centre","OK")))</f>
        <v/>
      </c>
    </row>
    <row r="623" customFormat="false" ht="15" hidden="false" customHeight="false" outlineLevel="0" collapsed="false">
      <c r="A623" s="19"/>
      <c r="B623" s="15"/>
      <c r="C623" s="15"/>
      <c r="D623" s="15"/>
      <c r="E623" s="15"/>
      <c r="F623" s="21"/>
      <c r="G623" s="16"/>
      <c r="H623" s="15"/>
      <c r="I623" s="15"/>
      <c r="J623" s="15"/>
      <c r="K623" s="22" t="str">
        <f aca="false">IF(OR($B623="",$C623=""),"",IF($C623="Labour",N($F623)*IFERROR(INDEX(Rates!$B$5:$B$19,MATCH($E623,Rates!$A$5:$A$19,0)),0),N($F623)*N($G623)))</f>
        <v/>
      </c>
      <c r="L623" s="23" t="str">
        <f aca="false">IF(OR($B623="",$C623=""),"",IF(ISNA(MATCH($B623,Jobs!$A$5:$A$204,0)),"Job not found",IF(AND($C623="Labour",ISNA(MATCH($E623,Rates!$A$5:$A$19,0))),"Pick a work centre","OK")))</f>
        <v/>
      </c>
    </row>
    <row r="624" customFormat="false" ht="15" hidden="false" customHeight="false" outlineLevel="0" collapsed="false">
      <c r="A624" s="19"/>
      <c r="B624" s="15"/>
      <c r="C624" s="15"/>
      <c r="D624" s="15"/>
      <c r="E624" s="15"/>
      <c r="F624" s="21"/>
      <c r="G624" s="16"/>
      <c r="H624" s="15"/>
      <c r="I624" s="15"/>
      <c r="J624" s="15"/>
      <c r="K624" s="22" t="str">
        <f aca="false">IF(OR($B624="",$C624=""),"",IF($C624="Labour",N($F624)*IFERROR(INDEX(Rates!$B$5:$B$19,MATCH($E624,Rates!$A$5:$A$19,0)),0),N($F624)*N($G624)))</f>
        <v/>
      </c>
      <c r="L624" s="23" t="str">
        <f aca="false">IF(OR($B624="",$C624=""),"",IF(ISNA(MATCH($B624,Jobs!$A$5:$A$204,0)),"Job not found",IF(AND($C624="Labour",ISNA(MATCH($E624,Rates!$A$5:$A$19,0))),"Pick a work centre","OK")))</f>
        <v/>
      </c>
    </row>
    <row r="625" customFormat="false" ht="15" hidden="false" customHeight="false" outlineLevel="0" collapsed="false">
      <c r="A625" s="19"/>
      <c r="B625" s="15"/>
      <c r="C625" s="15"/>
      <c r="D625" s="15"/>
      <c r="E625" s="15"/>
      <c r="F625" s="21"/>
      <c r="G625" s="16"/>
      <c r="H625" s="15"/>
      <c r="I625" s="15"/>
      <c r="J625" s="15"/>
      <c r="K625" s="22" t="str">
        <f aca="false">IF(OR($B625="",$C625=""),"",IF($C625="Labour",N($F625)*IFERROR(INDEX(Rates!$B$5:$B$19,MATCH($E625,Rates!$A$5:$A$19,0)),0),N($F625)*N($G625)))</f>
        <v/>
      </c>
      <c r="L625" s="23" t="str">
        <f aca="false">IF(OR($B625="",$C625=""),"",IF(ISNA(MATCH($B625,Jobs!$A$5:$A$204,0)),"Job not found",IF(AND($C625="Labour",ISNA(MATCH($E625,Rates!$A$5:$A$19,0))),"Pick a work centre","OK")))</f>
        <v/>
      </c>
    </row>
    <row r="626" customFormat="false" ht="15" hidden="false" customHeight="false" outlineLevel="0" collapsed="false">
      <c r="A626" s="19"/>
      <c r="B626" s="15"/>
      <c r="C626" s="15"/>
      <c r="D626" s="15"/>
      <c r="E626" s="15"/>
      <c r="F626" s="21"/>
      <c r="G626" s="16"/>
      <c r="H626" s="15"/>
      <c r="I626" s="15"/>
      <c r="J626" s="15"/>
      <c r="K626" s="22" t="str">
        <f aca="false">IF(OR($B626="",$C626=""),"",IF($C626="Labour",N($F626)*IFERROR(INDEX(Rates!$B$5:$B$19,MATCH($E626,Rates!$A$5:$A$19,0)),0),N($F626)*N($G626)))</f>
        <v/>
      </c>
      <c r="L626" s="23" t="str">
        <f aca="false">IF(OR($B626="",$C626=""),"",IF(ISNA(MATCH($B626,Jobs!$A$5:$A$204,0)),"Job not found",IF(AND($C626="Labour",ISNA(MATCH($E626,Rates!$A$5:$A$19,0))),"Pick a work centre","OK")))</f>
        <v/>
      </c>
    </row>
    <row r="627" customFormat="false" ht="15" hidden="false" customHeight="false" outlineLevel="0" collapsed="false">
      <c r="A627" s="19"/>
      <c r="B627" s="15"/>
      <c r="C627" s="15"/>
      <c r="D627" s="15"/>
      <c r="E627" s="15"/>
      <c r="F627" s="21"/>
      <c r="G627" s="16"/>
      <c r="H627" s="15"/>
      <c r="I627" s="15"/>
      <c r="J627" s="15"/>
      <c r="K627" s="22" t="str">
        <f aca="false">IF(OR($B627="",$C627=""),"",IF($C627="Labour",N($F627)*IFERROR(INDEX(Rates!$B$5:$B$19,MATCH($E627,Rates!$A$5:$A$19,0)),0),N($F627)*N($G627)))</f>
        <v/>
      </c>
      <c r="L627" s="23" t="str">
        <f aca="false">IF(OR($B627="",$C627=""),"",IF(ISNA(MATCH($B627,Jobs!$A$5:$A$204,0)),"Job not found",IF(AND($C627="Labour",ISNA(MATCH($E627,Rates!$A$5:$A$19,0))),"Pick a work centre","OK")))</f>
        <v/>
      </c>
    </row>
    <row r="628" customFormat="false" ht="15" hidden="false" customHeight="false" outlineLevel="0" collapsed="false">
      <c r="A628" s="19"/>
      <c r="B628" s="15"/>
      <c r="C628" s="15"/>
      <c r="D628" s="15"/>
      <c r="E628" s="15"/>
      <c r="F628" s="21"/>
      <c r="G628" s="16"/>
      <c r="H628" s="15"/>
      <c r="I628" s="15"/>
      <c r="J628" s="15"/>
      <c r="K628" s="22" t="str">
        <f aca="false">IF(OR($B628="",$C628=""),"",IF($C628="Labour",N($F628)*IFERROR(INDEX(Rates!$B$5:$B$19,MATCH($E628,Rates!$A$5:$A$19,0)),0),N($F628)*N($G628)))</f>
        <v/>
      </c>
      <c r="L628" s="23" t="str">
        <f aca="false">IF(OR($B628="",$C628=""),"",IF(ISNA(MATCH($B628,Jobs!$A$5:$A$204,0)),"Job not found",IF(AND($C628="Labour",ISNA(MATCH($E628,Rates!$A$5:$A$19,0))),"Pick a work centre","OK")))</f>
        <v/>
      </c>
    </row>
    <row r="629" customFormat="false" ht="15" hidden="false" customHeight="false" outlineLevel="0" collapsed="false">
      <c r="A629" s="19"/>
      <c r="B629" s="15"/>
      <c r="C629" s="15"/>
      <c r="D629" s="15"/>
      <c r="E629" s="15"/>
      <c r="F629" s="21"/>
      <c r="G629" s="16"/>
      <c r="H629" s="15"/>
      <c r="I629" s="15"/>
      <c r="J629" s="15"/>
      <c r="K629" s="22" t="str">
        <f aca="false">IF(OR($B629="",$C629=""),"",IF($C629="Labour",N($F629)*IFERROR(INDEX(Rates!$B$5:$B$19,MATCH($E629,Rates!$A$5:$A$19,0)),0),N($F629)*N($G629)))</f>
        <v/>
      </c>
      <c r="L629" s="23" t="str">
        <f aca="false">IF(OR($B629="",$C629=""),"",IF(ISNA(MATCH($B629,Jobs!$A$5:$A$204,0)),"Job not found",IF(AND($C629="Labour",ISNA(MATCH($E629,Rates!$A$5:$A$19,0))),"Pick a work centre","OK")))</f>
        <v/>
      </c>
    </row>
    <row r="630" customFormat="false" ht="15" hidden="false" customHeight="false" outlineLevel="0" collapsed="false">
      <c r="A630" s="19"/>
      <c r="B630" s="15"/>
      <c r="C630" s="15"/>
      <c r="D630" s="15"/>
      <c r="E630" s="15"/>
      <c r="F630" s="21"/>
      <c r="G630" s="16"/>
      <c r="H630" s="15"/>
      <c r="I630" s="15"/>
      <c r="J630" s="15"/>
      <c r="K630" s="22" t="str">
        <f aca="false">IF(OR($B630="",$C630=""),"",IF($C630="Labour",N($F630)*IFERROR(INDEX(Rates!$B$5:$B$19,MATCH($E630,Rates!$A$5:$A$19,0)),0),N($F630)*N($G630)))</f>
        <v/>
      </c>
      <c r="L630" s="23" t="str">
        <f aca="false">IF(OR($B630="",$C630=""),"",IF(ISNA(MATCH($B630,Jobs!$A$5:$A$204,0)),"Job not found",IF(AND($C630="Labour",ISNA(MATCH($E630,Rates!$A$5:$A$19,0))),"Pick a work centre","OK")))</f>
        <v/>
      </c>
    </row>
    <row r="631" customFormat="false" ht="15" hidden="false" customHeight="false" outlineLevel="0" collapsed="false">
      <c r="A631" s="19"/>
      <c r="B631" s="15"/>
      <c r="C631" s="15"/>
      <c r="D631" s="15"/>
      <c r="E631" s="15"/>
      <c r="F631" s="21"/>
      <c r="G631" s="16"/>
      <c r="H631" s="15"/>
      <c r="I631" s="15"/>
      <c r="J631" s="15"/>
      <c r="K631" s="22" t="str">
        <f aca="false">IF(OR($B631="",$C631=""),"",IF($C631="Labour",N($F631)*IFERROR(INDEX(Rates!$B$5:$B$19,MATCH($E631,Rates!$A$5:$A$19,0)),0),N($F631)*N($G631)))</f>
        <v/>
      </c>
      <c r="L631" s="23" t="str">
        <f aca="false">IF(OR($B631="",$C631=""),"",IF(ISNA(MATCH($B631,Jobs!$A$5:$A$204,0)),"Job not found",IF(AND($C631="Labour",ISNA(MATCH($E631,Rates!$A$5:$A$19,0))),"Pick a work centre","OK")))</f>
        <v/>
      </c>
    </row>
    <row r="632" customFormat="false" ht="15" hidden="false" customHeight="false" outlineLevel="0" collapsed="false">
      <c r="A632" s="19"/>
      <c r="B632" s="15"/>
      <c r="C632" s="15"/>
      <c r="D632" s="15"/>
      <c r="E632" s="15"/>
      <c r="F632" s="21"/>
      <c r="G632" s="16"/>
      <c r="H632" s="15"/>
      <c r="I632" s="15"/>
      <c r="J632" s="15"/>
      <c r="K632" s="22" t="str">
        <f aca="false">IF(OR($B632="",$C632=""),"",IF($C632="Labour",N($F632)*IFERROR(INDEX(Rates!$B$5:$B$19,MATCH($E632,Rates!$A$5:$A$19,0)),0),N($F632)*N($G632)))</f>
        <v/>
      </c>
      <c r="L632" s="23" t="str">
        <f aca="false">IF(OR($B632="",$C632=""),"",IF(ISNA(MATCH($B632,Jobs!$A$5:$A$204,0)),"Job not found",IF(AND($C632="Labour",ISNA(MATCH($E632,Rates!$A$5:$A$19,0))),"Pick a work centre","OK")))</f>
        <v/>
      </c>
    </row>
    <row r="633" customFormat="false" ht="15" hidden="false" customHeight="false" outlineLevel="0" collapsed="false">
      <c r="A633" s="19"/>
      <c r="B633" s="15"/>
      <c r="C633" s="15"/>
      <c r="D633" s="15"/>
      <c r="E633" s="15"/>
      <c r="F633" s="21"/>
      <c r="G633" s="16"/>
      <c r="H633" s="15"/>
      <c r="I633" s="15"/>
      <c r="J633" s="15"/>
      <c r="K633" s="22" t="str">
        <f aca="false">IF(OR($B633="",$C633=""),"",IF($C633="Labour",N($F633)*IFERROR(INDEX(Rates!$B$5:$B$19,MATCH($E633,Rates!$A$5:$A$19,0)),0),N($F633)*N($G633)))</f>
        <v/>
      </c>
      <c r="L633" s="23" t="str">
        <f aca="false">IF(OR($B633="",$C633=""),"",IF(ISNA(MATCH($B633,Jobs!$A$5:$A$204,0)),"Job not found",IF(AND($C633="Labour",ISNA(MATCH($E633,Rates!$A$5:$A$19,0))),"Pick a work centre","OK")))</f>
        <v/>
      </c>
    </row>
    <row r="634" customFormat="false" ht="15" hidden="false" customHeight="false" outlineLevel="0" collapsed="false">
      <c r="A634" s="19"/>
      <c r="B634" s="15"/>
      <c r="C634" s="15"/>
      <c r="D634" s="15"/>
      <c r="E634" s="15"/>
      <c r="F634" s="21"/>
      <c r="G634" s="16"/>
      <c r="H634" s="15"/>
      <c r="I634" s="15"/>
      <c r="J634" s="15"/>
      <c r="K634" s="22" t="str">
        <f aca="false">IF(OR($B634="",$C634=""),"",IF($C634="Labour",N($F634)*IFERROR(INDEX(Rates!$B$5:$B$19,MATCH($E634,Rates!$A$5:$A$19,0)),0),N($F634)*N($G634)))</f>
        <v/>
      </c>
      <c r="L634" s="23" t="str">
        <f aca="false">IF(OR($B634="",$C634=""),"",IF(ISNA(MATCH($B634,Jobs!$A$5:$A$204,0)),"Job not found",IF(AND($C634="Labour",ISNA(MATCH($E634,Rates!$A$5:$A$19,0))),"Pick a work centre","OK")))</f>
        <v/>
      </c>
    </row>
    <row r="635" customFormat="false" ht="15" hidden="false" customHeight="false" outlineLevel="0" collapsed="false">
      <c r="A635" s="19"/>
      <c r="B635" s="15"/>
      <c r="C635" s="15"/>
      <c r="D635" s="15"/>
      <c r="E635" s="15"/>
      <c r="F635" s="21"/>
      <c r="G635" s="16"/>
      <c r="H635" s="15"/>
      <c r="I635" s="15"/>
      <c r="J635" s="15"/>
      <c r="K635" s="22" t="str">
        <f aca="false">IF(OR($B635="",$C635=""),"",IF($C635="Labour",N($F635)*IFERROR(INDEX(Rates!$B$5:$B$19,MATCH($E635,Rates!$A$5:$A$19,0)),0),N($F635)*N($G635)))</f>
        <v/>
      </c>
      <c r="L635" s="23" t="str">
        <f aca="false">IF(OR($B635="",$C635=""),"",IF(ISNA(MATCH($B635,Jobs!$A$5:$A$204,0)),"Job not found",IF(AND($C635="Labour",ISNA(MATCH($E635,Rates!$A$5:$A$19,0))),"Pick a work centre","OK")))</f>
        <v/>
      </c>
    </row>
    <row r="636" customFormat="false" ht="15" hidden="false" customHeight="false" outlineLevel="0" collapsed="false">
      <c r="A636" s="19"/>
      <c r="B636" s="15"/>
      <c r="C636" s="15"/>
      <c r="D636" s="15"/>
      <c r="E636" s="15"/>
      <c r="F636" s="21"/>
      <c r="G636" s="16"/>
      <c r="H636" s="15"/>
      <c r="I636" s="15"/>
      <c r="J636" s="15"/>
      <c r="K636" s="22" t="str">
        <f aca="false">IF(OR($B636="",$C636=""),"",IF($C636="Labour",N($F636)*IFERROR(INDEX(Rates!$B$5:$B$19,MATCH($E636,Rates!$A$5:$A$19,0)),0),N($F636)*N($G636)))</f>
        <v/>
      </c>
      <c r="L636" s="23" t="str">
        <f aca="false">IF(OR($B636="",$C636=""),"",IF(ISNA(MATCH($B636,Jobs!$A$5:$A$204,0)),"Job not found",IF(AND($C636="Labour",ISNA(MATCH($E636,Rates!$A$5:$A$19,0))),"Pick a work centre","OK")))</f>
        <v/>
      </c>
    </row>
    <row r="637" customFormat="false" ht="15" hidden="false" customHeight="false" outlineLevel="0" collapsed="false">
      <c r="A637" s="19"/>
      <c r="B637" s="15"/>
      <c r="C637" s="15"/>
      <c r="D637" s="15"/>
      <c r="E637" s="15"/>
      <c r="F637" s="21"/>
      <c r="G637" s="16"/>
      <c r="H637" s="15"/>
      <c r="I637" s="15"/>
      <c r="J637" s="15"/>
      <c r="K637" s="22" t="str">
        <f aca="false">IF(OR($B637="",$C637=""),"",IF($C637="Labour",N($F637)*IFERROR(INDEX(Rates!$B$5:$B$19,MATCH($E637,Rates!$A$5:$A$19,0)),0),N($F637)*N($G637)))</f>
        <v/>
      </c>
      <c r="L637" s="23" t="str">
        <f aca="false">IF(OR($B637="",$C637=""),"",IF(ISNA(MATCH($B637,Jobs!$A$5:$A$204,0)),"Job not found",IF(AND($C637="Labour",ISNA(MATCH($E637,Rates!$A$5:$A$19,0))),"Pick a work centre","OK")))</f>
        <v/>
      </c>
    </row>
    <row r="638" customFormat="false" ht="15" hidden="false" customHeight="false" outlineLevel="0" collapsed="false">
      <c r="A638" s="19"/>
      <c r="B638" s="15"/>
      <c r="C638" s="15"/>
      <c r="D638" s="15"/>
      <c r="E638" s="15"/>
      <c r="F638" s="21"/>
      <c r="G638" s="16"/>
      <c r="H638" s="15"/>
      <c r="I638" s="15"/>
      <c r="J638" s="15"/>
      <c r="K638" s="22" t="str">
        <f aca="false">IF(OR($B638="",$C638=""),"",IF($C638="Labour",N($F638)*IFERROR(INDEX(Rates!$B$5:$B$19,MATCH($E638,Rates!$A$5:$A$19,0)),0),N($F638)*N($G638)))</f>
        <v/>
      </c>
      <c r="L638" s="23" t="str">
        <f aca="false">IF(OR($B638="",$C638=""),"",IF(ISNA(MATCH($B638,Jobs!$A$5:$A$204,0)),"Job not found",IF(AND($C638="Labour",ISNA(MATCH($E638,Rates!$A$5:$A$19,0))),"Pick a work centre","OK")))</f>
        <v/>
      </c>
    </row>
    <row r="639" customFormat="false" ht="15" hidden="false" customHeight="false" outlineLevel="0" collapsed="false">
      <c r="A639" s="19"/>
      <c r="B639" s="15"/>
      <c r="C639" s="15"/>
      <c r="D639" s="15"/>
      <c r="E639" s="15"/>
      <c r="F639" s="21"/>
      <c r="G639" s="16"/>
      <c r="H639" s="15"/>
      <c r="I639" s="15"/>
      <c r="J639" s="15"/>
      <c r="K639" s="22" t="str">
        <f aca="false">IF(OR($B639="",$C639=""),"",IF($C639="Labour",N($F639)*IFERROR(INDEX(Rates!$B$5:$B$19,MATCH($E639,Rates!$A$5:$A$19,0)),0),N($F639)*N($G639)))</f>
        <v/>
      </c>
      <c r="L639" s="23" t="str">
        <f aca="false">IF(OR($B639="",$C639=""),"",IF(ISNA(MATCH($B639,Jobs!$A$5:$A$204,0)),"Job not found",IF(AND($C639="Labour",ISNA(MATCH($E639,Rates!$A$5:$A$19,0))),"Pick a work centre","OK")))</f>
        <v/>
      </c>
    </row>
    <row r="640" customFormat="false" ht="15" hidden="false" customHeight="false" outlineLevel="0" collapsed="false">
      <c r="A640" s="19"/>
      <c r="B640" s="15"/>
      <c r="C640" s="15"/>
      <c r="D640" s="15"/>
      <c r="E640" s="15"/>
      <c r="F640" s="21"/>
      <c r="G640" s="16"/>
      <c r="H640" s="15"/>
      <c r="I640" s="15"/>
      <c r="J640" s="15"/>
      <c r="K640" s="22" t="str">
        <f aca="false">IF(OR($B640="",$C640=""),"",IF($C640="Labour",N($F640)*IFERROR(INDEX(Rates!$B$5:$B$19,MATCH($E640,Rates!$A$5:$A$19,0)),0),N($F640)*N($G640)))</f>
        <v/>
      </c>
      <c r="L640" s="23" t="str">
        <f aca="false">IF(OR($B640="",$C640=""),"",IF(ISNA(MATCH($B640,Jobs!$A$5:$A$204,0)),"Job not found",IF(AND($C640="Labour",ISNA(MATCH($E640,Rates!$A$5:$A$19,0))),"Pick a work centre","OK")))</f>
        <v/>
      </c>
    </row>
    <row r="641" customFormat="false" ht="15" hidden="false" customHeight="false" outlineLevel="0" collapsed="false">
      <c r="A641" s="19"/>
      <c r="B641" s="15"/>
      <c r="C641" s="15"/>
      <c r="D641" s="15"/>
      <c r="E641" s="15"/>
      <c r="F641" s="21"/>
      <c r="G641" s="16"/>
      <c r="H641" s="15"/>
      <c r="I641" s="15"/>
      <c r="J641" s="15"/>
      <c r="K641" s="22" t="str">
        <f aca="false">IF(OR($B641="",$C641=""),"",IF($C641="Labour",N($F641)*IFERROR(INDEX(Rates!$B$5:$B$19,MATCH($E641,Rates!$A$5:$A$19,0)),0),N($F641)*N($G641)))</f>
        <v/>
      </c>
      <c r="L641" s="23" t="str">
        <f aca="false">IF(OR($B641="",$C641=""),"",IF(ISNA(MATCH($B641,Jobs!$A$5:$A$204,0)),"Job not found",IF(AND($C641="Labour",ISNA(MATCH($E641,Rates!$A$5:$A$19,0))),"Pick a work centre","OK")))</f>
        <v/>
      </c>
    </row>
    <row r="642" customFormat="false" ht="15" hidden="false" customHeight="false" outlineLevel="0" collapsed="false">
      <c r="A642" s="19"/>
      <c r="B642" s="15"/>
      <c r="C642" s="15"/>
      <c r="D642" s="15"/>
      <c r="E642" s="15"/>
      <c r="F642" s="21"/>
      <c r="G642" s="16"/>
      <c r="H642" s="15"/>
      <c r="I642" s="15"/>
      <c r="J642" s="15"/>
      <c r="K642" s="22" t="str">
        <f aca="false">IF(OR($B642="",$C642=""),"",IF($C642="Labour",N($F642)*IFERROR(INDEX(Rates!$B$5:$B$19,MATCH($E642,Rates!$A$5:$A$19,0)),0),N($F642)*N($G642)))</f>
        <v/>
      </c>
      <c r="L642" s="23" t="str">
        <f aca="false">IF(OR($B642="",$C642=""),"",IF(ISNA(MATCH($B642,Jobs!$A$5:$A$204,0)),"Job not found",IF(AND($C642="Labour",ISNA(MATCH($E642,Rates!$A$5:$A$19,0))),"Pick a work centre","OK")))</f>
        <v/>
      </c>
    </row>
    <row r="643" customFormat="false" ht="15" hidden="false" customHeight="false" outlineLevel="0" collapsed="false">
      <c r="A643" s="19"/>
      <c r="B643" s="15"/>
      <c r="C643" s="15"/>
      <c r="D643" s="15"/>
      <c r="E643" s="15"/>
      <c r="F643" s="21"/>
      <c r="G643" s="16"/>
      <c r="H643" s="15"/>
      <c r="I643" s="15"/>
      <c r="J643" s="15"/>
      <c r="K643" s="22" t="str">
        <f aca="false">IF(OR($B643="",$C643=""),"",IF($C643="Labour",N($F643)*IFERROR(INDEX(Rates!$B$5:$B$19,MATCH($E643,Rates!$A$5:$A$19,0)),0),N($F643)*N($G643)))</f>
        <v/>
      </c>
      <c r="L643" s="23" t="str">
        <f aca="false">IF(OR($B643="",$C643=""),"",IF(ISNA(MATCH($B643,Jobs!$A$5:$A$204,0)),"Job not found",IF(AND($C643="Labour",ISNA(MATCH($E643,Rates!$A$5:$A$19,0))),"Pick a work centre","OK")))</f>
        <v/>
      </c>
    </row>
    <row r="644" customFormat="false" ht="15" hidden="false" customHeight="false" outlineLevel="0" collapsed="false">
      <c r="A644" s="19"/>
      <c r="B644" s="15"/>
      <c r="C644" s="15"/>
      <c r="D644" s="15"/>
      <c r="E644" s="15"/>
      <c r="F644" s="21"/>
      <c r="G644" s="16"/>
      <c r="H644" s="15"/>
      <c r="I644" s="15"/>
      <c r="J644" s="15"/>
      <c r="K644" s="22" t="str">
        <f aca="false">IF(OR($B644="",$C644=""),"",IF($C644="Labour",N($F644)*IFERROR(INDEX(Rates!$B$5:$B$19,MATCH($E644,Rates!$A$5:$A$19,0)),0),N($F644)*N($G644)))</f>
        <v/>
      </c>
      <c r="L644" s="23" t="str">
        <f aca="false">IF(OR($B644="",$C644=""),"",IF(ISNA(MATCH($B644,Jobs!$A$5:$A$204,0)),"Job not found",IF(AND($C644="Labour",ISNA(MATCH($E644,Rates!$A$5:$A$19,0))),"Pick a work centre","OK")))</f>
        <v/>
      </c>
    </row>
    <row r="645" customFormat="false" ht="15" hidden="false" customHeight="false" outlineLevel="0" collapsed="false">
      <c r="A645" s="19"/>
      <c r="B645" s="15"/>
      <c r="C645" s="15"/>
      <c r="D645" s="15"/>
      <c r="E645" s="15"/>
      <c r="F645" s="21"/>
      <c r="G645" s="16"/>
      <c r="H645" s="15"/>
      <c r="I645" s="15"/>
      <c r="J645" s="15"/>
      <c r="K645" s="22" t="str">
        <f aca="false">IF(OR($B645="",$C645=""),"",IF($C645="Labour",N($F645)*IFERROR(INDEX(Rates!$B$5:$B$19,MATCH($E645,Rates!$A$5:$A$19,0)),0),N($F645)*N($G645)))</f>
        <v/>
      </c>
      <c r="L645" s="23" t="str">
        <f aca="false">IF(OR($B645="",$C645=""),"",IF(ISNA(MATCH($B645,Jobs!$A$5:$A$204,0)),"Job not found",IF(AND($C645="Labour",ISNA(MATCH($E645,Rates!$A$5:$A$19,0))),"Pick a work centre","OK")))</f>
        <v/>
      </c>
    </row>
    <row r="646" customFormat="false" ht="15" hidden="false" customHeight="false" outlineLevel="0" collapsed="false">
      <c r="A646" s="19"/>
      <c r="B646" s="15"/>
      <c r="C646" s="15"/>
      <c r="D646" s="15"/>
      <c r="E646" s="15"/>
      <c r="F646" s="21"/>
      <c r="G646" s="16"/>
      <c r="H646" s="15"/>
      <c r="I646" s="15"/>
      <c r="J646" s="15"/>
      <c r="K646" s="22" t="str">
        <f aca="false">IF(OR($B646="",$C646=""),"",IF($C646="Labour",N($F646)*IFERROR(INDEX(Rates!$B$5:$B$19,MATCH($E646,Rates!$A$5:$A$19,0)),0),N($F646)*N($G646)))</f>
        <v/>
      </c>
      <c r="L646" s="23" t="str">
        <f aca="false">IF(OR($B646="",$C646=""),"",IF(ISNA(MATCH($B646,Jobs!$A$5:$A$204,0)),"Job not found",IF(AND($C646="Labour",ISNA(MATCH($E646,Rates!$A$5:$A$19,0))),"Pick a work centre","OK")))</f>
        <v/>
      </c>
    </row>
    <row r="647" customFormat="false" ht="15" hidden="false" customHeight="false" outlineLevel="0" collapsed="false">
      <c r="A647" s="19"/>
      <c r="B647" s="15"/>
      <c r="C647" s="15"/>
      <c r="D647" s="15"/>
      <c r="E647" s="15"/>
      <c r="F647" s="21"/>
      <c r="G647" s="16"/>
      <c r="H647" s="15"/>
      <c r="I647" s="15"/>
      <c r="J647" s="15"/>
      <c r="K647" s="22" t="str">
        <f aca="false">IF(OR($B647="",$C647=""),"",IF($C647="Labour",N($F647)*IFERROR(INDEX(Rates!$B$5:$B$19,MATCH($E647,Rates!$A$5:$A$19,0)),0),N($F647)*N($G647)))</f>
        <v/>
      </c>
      <c r="L647" s="23" t="str">
        <f aca="false">IF(OR($B647="",$C647=""),"",IF(ISNA(MATCH($B647,Jobs!$A$5:$A$204,0)),"Job not found",IF(AND($C647="Labour",ISNA(MATCH($E647,Rates!$A$5:$A$19,0))),"Pick a work centre","OK")))</f>
        <v/>
      </c>
    </row>
    <row r="648" customFormat="false" ht="15" hidden="false" customHeight="false" outlineLevel="0" collapsed="false">
      <c r="A648" s="19"/>
      <c r="B648" s="15"/>
      <c r="C648" s="15"/>
      <c r="D648" s="15"/>
      <c r="E648" s="15"/>
      <c r="F648" s="21"/>
      <c r="G648" s="16"/>
      <c r="H648" s="15"/>
      <c r="I648" s="15"/>
      <c r="J648" s="15"/>
      <c r="K648" s="22" t="str">
        <f aca="false">IF(OR($B648="",$C648=""),"",IF($C648="Labour",N($F648)*IFERROR(INDEX(Rates!$B$5:$B$19,MATCH($E648,Rates!$A$5:$A$19,0)),0),N($F648)*N($G648)))</f>
        <v/>
      </c>
      <c r="L648" s="23" t="str">
        <f aca="false">IF(OR($B648="",$C648=""),"",IF(ISNA(MATCH($B648,Jobs!$A$5:$A$204,0)),"Job not found",IF(AND($C648="Labour",ISNA(MATCH($E648,Rates!$A$5:$A$19,0))),"Pick a work centre","OK")))</f>
        <v/>
      </c>
    </row>
    <row r="649" customFormat="false" ht="15" hidden="false" customHeight="false" outlineLevel="0" collapsed="false">
      <c r="A649" s="19"/>
      <c r="B649" s="15"/>
      <c r="C649" s="15"/>
      <c r="D649" s="15"/>
      <c r="E649" s="15"/>
      <c r="F649" s="21"/>
      <c r="G649" s="16"/>
      <c r="H649" s="15"/>
      <c r="I649" s="15"/>
      <c r="J649" s="15"/>
      <c r="K649" s="22" t="str">
        <f aca="false">IF(OR($B649="",$C649=""),"",IF($C649="Labour",N($F649)*IFERROR(INDEX(Rates!$B$5:$B$19,MATCH($E649,Rates!$A$5:$A$19,0)),0),N($F649)*N($G649)))</f>
        <v/>
      </c>
      <c r="L649" s="23" t="str">
        <f aca="false">IF(OR($B649="",$C649=""),"",IF(ISNA(MATCH($B649,Jobs!$A$5:$A$204,0)),"Job not found",IF(AND($C649="Labour",ISNA(MATCH($E649,Rates!$A$5:$A$19,0))),"Pick a work centre","OK")))</f>
        <v/>
      </c>
    </row>
    <row r="650" customFormat="false" ht="15" hidden="false" customHeight="false" outlineLevel="0" collapsed="false">
      <c r="A650" s="19"/>
      <c r="B650" s="15"/>
      <c r="C650" s="15"/>
      <c r="D650" s="15"/>
      <c r="E650" s="15"/>
      <c r="F650" s="21"/>
      <c r="G650" s="16"/>
      <c r="H650" s="15"/>
      <c r="I650" s="15"/>
      <c r="J650" s="15"/>
      <c r="K650" s="22" t="str">
        <f aca="false">IF(OR($B650="",$C650=""),"",IF($C650="Labour",N($F650)*IFERROR(INDEX(Rates!$B$5:$B$19,MATCH($E650,Rates!$A$5:$A$19,0)),0),N($F650)*N($G650)))</f>
        <v/>
      </c>
      <c r="L650" s="23" t="str">
        <f aca="false">IF(OR($B650="",$C650=""),"",IF(ISNA(MATCH($B650,Jobs!$A$5:$A$204,0)),"Job not found",IF(AND($C650="Labour",ISNA(MATCH($E650,Rates!$A$5:$A$19,0))),"Pick a work centre","OK")))</f>
        <v/>
      </c>
    </row>
    <row r="651" customFormat="false" ht="15" hidden="false" customHeight="false" outlineLevel="0" collapsed="false">
      <c r="A651" s="19"/>
      <c r="B651" s="15"/>
      <c r="C651" s="15"/>
      <c r="D651" s="15"/>
      <c r="E651" s="15"/>
      <c r="F651" s="21"/>
      <c r="G651" s="16"/>
      <c r="H651" s="15"/>
      <c r="I651" s="15"/>
      <c r="J651" s="15"/>
      <c r="K651" s="22" t="str">
        <f aca="false">IF(OR($B651="",$C651=""),"",IF($C651="Labour",N($F651)*IFERROR(INDEX(Rates!$B$5:$B$19,MATCH($E651,Rates!$A$5:$A$19,0)),0),N($F651)*N($G651)))</f>
        <v/>
      </c>
      <c r="L651" s="23" t="str">
        <f aca="false">IF(OR($B651="",$C651=""),"",IF(ISNA(MATCH($B651,Jobs!$A$5:$A$204,0)),"Job not found",IF(AND($C651="Labour",ISNA(MATCH($E651,Rates!$A$5:$A$19,0))),"Pick a work centre","OK")))</f>
        <v/>
      </c>
    </row>
    <row r="652" customFormat="false" ht="15" hidden="false" customHeight="false" outlineLevel="0" collapsed="false">
      <c r="A652" s="19"/>
      <c r="B652" s="15"/>
      <c r="C652" s="15"/>
      <c r="D652" s="15"/>
      <c r="E652" s="15"/>
      <c r="F652" s="21"/>
      <c r="G652" s="16"/>
      <c r="H652" s="15"/>
      <c r="I652" s="15"/>
      <c r="J652" s="15"/>
      <c r="K652" s="22" t="str">
        <f aca="false">IF(OR($B652="",$C652=""),"",IF($C652="Labour",N($F652)*IFERROR(INDEX(Rates!$B$5:$B$19,MATCH($E652,Rates!$A$5:$A$19,0)),0),N($F652)*N($G652)))</f>
        <v/>
      </c>
      <c r="L652" s="23" t="str">
        <f aca="false">IF(OR($B652="",$C652=""),"",IF(ISNA(MATCH($B652,Jobs!$A$5:$A$204,0)),"Job not found",IF(AND($C652="Labour",ISNA(MATCH($E652,Rates!$A$5:$A$19,0))),"Pick a work centre","OK")))</f>
        <v/>
      </c>
    </row>
    <row r="653" customFormat="false" ht="15" hidden="false" customHeight="false" outlineLevel="0" collapsed="false">
      <c r="A653" s="19"/>
      <c r="B653" s="15"/>
      <c r="C653" s="15"/>
      <c r="D653" s="15"/>
      <c r="E653" s="15"/>
      <c r="F653" s="21"/>
      <c r="G653" s="16"/>
      <c r="H653" s="15"/>
      <c r="I653" s="15"/>
      <c r="J653" s="15"/>
      <c r="K653" s="22" t="str">
        <f aca="false">IF(OR($B653="",$C653=""),"",IF($C653="Labour",N($F653)*IFERROR(INDEX(Rates!$B$5:$B$19,MATCH($E653,Rates!$A$5:$A$19,0)),0),N($F653)*N($G653)))</f>
        <v/>
      </c>
      <c r="L653" s="23" t="str">
        <f aca="false">IF(OR($B653="",$C653=""),"",IF(ISNA(MATCH($B653,Jobs!$A$5:$A$204,0)),"Job not found",IF(AND($C653="Labour",ISNA(MATCH($E653,Rates!$A$5:$A$19,0))),"Pick a work centre","OK")))</f>
        <v/>
      </c>
    </row>
    <row r="654" customFormat="false" ht="15" hidden="false" customHeight="false" outlineLevel="0" collapsed="false">
      <c r="A654" s="19"/>
      <c r="B654" s="15"/>
      <c r="C654" s="15"/>
      <c r="D654" s="15"/>
      <c r="E654" s="15"/>
      <c r="F654" s="21"/>
      <c r="G654" s="16"/>
      <c r="H654" s="15"/>
      <c r="I654" s="15"/>
      <c r="J654" s="15"/>
      <c r="K654" s="22" t="str">
        <f aca="false">IF(OR($B654="",$C654=""),"",IF($C654="Labour",N($F654)*IFERROR(INDEX(Rates!$B$5:$B$19,MATCH($E654,Rates!$A$5:$A$19,0)),0),N($F654)*N($G654)))</f>
        <v/>
      </c>
      <c r="L654" s="23" t="str">
        <f aca="false">IF(OR($B654="",$C654=""),"",IF(ISNA(MATCH($B654,Jobs!$A$5:$A$204,0)),"Job not found",IF(AND($C654="Labour",ISNA(MATCH($E654,Rates!$A$5:$A$19,0))),"Pick a work centre","OK")))</f>
        <v/>
      </c>
    </row>
    <row r="655" customFormat="false" ht="15" hidden="false" customHeight="false" outlineLevel="0" collapsed="false">
      <c r="A655" s="19"/>
      <c r="B655" s="15"/>
      <c r="C655" s="15"/>
      <c r="D655" s="15"/>
      <c r="E655" s="15"/>
      <c r="F655" s="21"/>
      <c r="G655" s="16"/>
      <c r="H655" s="15"/>
      <c r="I655" s="15"/>
      <c r="J655" s="15"/>
      <c r="K655" s="22" t="str">
        <f aca="false">IF(OR($B655="",$C655=""),"",IF($C655="Labour",N($F655)*IFERROR(INDEX(Rates!$B$5:$B$19,MATCH($E655,Rates!$A$5:$A$19,0)),0),N($F655)*N($G655)))</f>
        <v/>
      </c>
      <c r="L655" s="23" t="str">
        <f aca="false">IF(OR($B655="",$C655=""),"",IF(ISNA(MATCH($B655,Jobs!$A$5:$A$204,0)),"Job not found",IF(AND($C655="Labour",ISNA(MATCH($E655,Rates!$A$5:$A$19,0))),"Pick a work centre","OK")))</f>
        <v/>
      </c>
    </row>
    <row r="656" customFormat="false" ht="15" hidden="false" customHeight="false" outlineLevel="0" collapsed="false">
      <c r="A656" s="19"/>
      <c r="B656" s="15"/>
      <c r="C656" s="15"/>
      <c r="D656" s="15"/>
      <c r="E656" s="15"/>
      <c r="F656" s="21"/>
      <c r="G656" s="16"/>
      <c r="H656" s="15"/>
      <c r="I656" s="15"/>
      <c r="J656" s="15"/>
      <c r="K656" s="22" t="str">
        <f aca="false">IF(OR($B656="",$C656=""),"",IF($C656="Labour",N($F656)*IFERROR(INDEX(Rates!$B$5:$B$19,MATCH($E656,Rates!$A$5:$A$19,0)),0),N($F656)*N($G656)))</f>
        <v/>
      </c>
      <c r="L656" s="23" t="str">
        <f aca="false">IF(OR($B656="",$C656=""),"",IF(ISNA(MATCH($B656,Jobs!$A$5:$A$204,0)),"Job not found",IF(AND($C656="Labour",ISNA(MATCH($E656,Rates!$A$5:$A$19,0))),"Pick a work centre","OK")))</f>
        <v/>
      </c>
    </row>
    <row r="657" customFormat="false" ht="15" hidden="false" customHeight="false" outlineLevel="0" collapsed="false">
      <c r="A657" s="19"/>
      <c r="B657" s="15"/>
      <c r="C657" s="15"/>
      <c r="D657" s="15"/>
      <c r="E657" s="15"/>
      <c r="F657" s="21"/>
      <c r="G657" s="16"/>
      <c r="H657" s="15"/>
      <c r="I657" s="15"/>
      <c r="J657" s="15"/>
      <c r="K657" s="22" t="str">
        <f aca="false">IF(OR($B657="",$C657=""),"",IF($C657="Labour",N($F657)*IFERROR(INDEX(Rates!$B$5:$B$19,MATCH($E657,Rates!$A$5:$A$19,0)),0),N($F657)*N($G657)))</f>
        <v/>
      </c>
      <c r="L657" s="23" t="str">
        <f aca="false">IF(OR($B657="",$C657=""),"",IF(ISNA(MATCH($B657,Jobs!$A$5:$A$204,0)),"Job not found",IF(AND($C657="Labour",ISNA(MATCH($E657,Rates!$A$5:$A$19,0))),"Pick a work centre","OK")))</f>
        <v/>
      </c>
    </row>
    <row r="658" customFormat="false" ht="15" hidden="false" customHeight="false" outlineLevel="0" collapsed="false">
      <c r="A658" s="19"/>
      <c r="B658" s="15"/>
      <c r="C658" s="15"/>
      <c r="D658" s="15"/>
      <c r="E658" s="15"/>
      <c r="F658" s="21"/>
      <c r="G658" s="16"/>
      <c r="H658" s="15"/>
      <c r="I658" s="15"/>
      <c r="J658" s="15"/>
      <c r="K658" s="22" t="str">
        <f aca="false">IF(OR($B658="",$C658=""),"",IF($C658="Labour",N($F658)*IFERROR(INDEX(Rates!$B$5:$B$19,MATCH($E658,Rates!$A$5:$A$19,0)),0),N($F658)*N($G658)))</f>
        <v/>
      </c>
      <c r="L658" s="23" t="str">
        <f aca="false">IF(OR($B658="",$C658=""),"",IF(ISNA(MATCH($B658,Jobs!$A$5:$A$204,0)),"Job not found",IF(AND($C658="Labour",ISNA(MATCH($E658,Rates!$A$5:$A$19,0))),"Pick a work centre","OK")))</f>
        <v/>
      </c>
    </row>
    <row r="659" customFormat="false" ht="15" hidden="false" customHeight="false" outlineLevel="0" collapsed="false">
      <c r="A659" s="19"/>
      <c r="B659" s="15"/>
      <c r="C659" s="15"/>
      <c r="D659" s="15"/>
      <c r="E659" s="15"/>
      <c r="F659" s="21"/>
      <c r="G659" s="16"/>
      <c r="H659" s="15"/>
      <c r="I659" s="15"/>
      <c r="J659" s="15"/>
      <c r="K659" s="22" t="str">
        <f aca="false">IF(OR($B659="",$C659=""),"",IF($C659="Labour",N($F659)*IFERROR(INDEX(Rates!$B$5:$B$19,MATCH($E659,Rates!$A$5:$A$19,0)),0),N($F659)*N($G659)))</f>
        <v/>
      </c>
      <c r="L659" s="23" t="str">
        <f aca="false">IF(OR($B659="",$C659=""),"",IF(ISNA(MATCH($B659,Jobs!$A$5:$A$204,0)),"Job not found",IF(AND($C659="Labour",ISNA(MATCH($E659,Rates!$A$5:$A$19,0))),"Pick a work centre","OK")))</f>
        <v/>
      </c>
    </row>
    <row r="660" customFormat="false" ht="15" hidden="false" customHeight="false" outlineLevel="0" collapsed="false">
      <c r="A660" s="19"/>
      <c r="B660" s="15"/>
      <c r="C660" s="15"/>
      <c r="D660" s="15"/>
      <c r="E660" s="15"/>
      <c r="F660" s="21"/>
      <c r="G660" s="16"/>
      <c r="H660" s="15"/>
      <c r="I660" s="15"/>
      <c r="J660" s="15"/>
      <c r="K660" s="22" t="str">
        <f aca="false">IF(OR($B660="",$C660=""),"",IF($C660="Labour",N($F660)*IFERROR(INDEX(Rates!$B$5:$B$19,MATCH($E660,Rates!$A$5:$A$19,0)),0),N($F660)*N($G660)))</f>
        <v/>
      </c>
      <c r="L660" s="23" t="str">
        <f aca="false">IF(OR($B660="",$C660=""),"",IF(ISNA(MATCH($B660,Jobs!$A$5:$A$204,0)),"Job not found",IF(AND($C660="Labour",ISNA(MATCH($E660,Rates!$A$5:$A$19,0))),"Pick a work centre","OK")))</f>
        <v/>
      </c>
    </row>
    <row r="661" customFormat="false" ht="15" hidden="false" customHeight="false" outlineLevel="0" collapsed="false">
      <c r="A661" s="19"/>
      <c r="B661" s="15"/>
      <c r="C661" s="15"/>
      <c r="D661" s="15"/>
      <c r="E661" s="15"/>
      <c r="F661" s="21"/>
      <c r="G661" s="16"/>
      <c r="H661" s="15"/>
      <c r="I661" s="15"/>
      <c r="J661" s="15"/>
      <c r="K661" s="22" t="str">
        <f aca="false">IF(OR($B661="",$C661=""),"",IF($C661="Labour",N($F661)*IFERROR(INDEX(Rates!$B$5:$B$19,MATCH($E661,Rates!$A$5:$A$19,0)),0),N($F661)*N($G661)))</f>
        <v/>
      </c>
      <c r="L661" s="23" t="str">
        <f aca="false">IF(OR($B661="",$C661=""),"",IF(ISNA(MATCH($B661,Jobs!$A$5:$A$204,0)),"Job not found",IF(AND($C661="Labour",ISNA(MATCH($E661,Rates!$A$5:$A$19,0))),"Pick a work centre","OK")))</f>
        <v/>
      </c>
    </row>
    <row r="662" customFormat="false" ht="15" hidden="false" customHeight="false" outlineLevel="0" collapsed="false">
      <c r="A662" s="19"/>
      <c r="B662" s="15"/>
      <c r="C662" s="15"/>
      <c r="D662" s="15"/>
      <c r="E662" s="15"/>
      <c r="F662" s="21"/>
      <c r="G662" s="16"/>
      <c r="H662" s="15"/>
      <c r="I662" s="15"/>
      <c r="J662" s="15"/>
      <c r="K662" s="22" t="str">
        <f aca="false">IF(OR($B662="",$C662=""),"",IF($C662="Labour",N($F662)*IFERROR(INDEX(Rates!$B$5:$B$19,MATCH($E662,Rates!$A$5:$A$19,0)),0),N($F662)*N($G662)))</f>
        <v/>
      </c>
      <c r="L662" s="23" t="str">
        <f aca="false">IF(OR($B662="",$C662=""),"",IF(ISNA(MATCH($B662,Jobs!$A$5:$A$204,0)),"Job not found",IF(AND($C662="Labour",ISNA(MATCH($E662,Rates!$A$5:$A$19,0))),"Pick a work centre","OK")))</f>
        <v/>
      </c>
    </row>
    <row r="663" customFormat="false" ht="15" hidden="false" customHeight="false" outlineLevel="0" collapsed="false">
      <c r="A663" s="19"/>
      <c r="B663" s="15"/>
      <c r="C663" s="15"/>
      <c r="D663" s="15"/>
      <c r="E663" s="15"/>
      <c r="F663" s="21"/>
      <c r="G663" s="16"/>
      <c r="H663" s="15"/>
      <c r="I663" s="15"/>
      <c r="J663" s="15"/>
      <c r="K663" s="22" t="str">
        <f aca="false">IF(OR($B663="",$C663=""),"",IF($C663="Labour",N($F663)*IFERROR(INDEX(Rates!$B$5:$B$19,MATCH($E663,Rates!$A$5:$A$19,0)),0),N($F663)*N($G663)))</f>
        <v/>
      </c>
      <c r="L663" s="23" t="str">
        <f aca="false">IF(OR($B663="",$C663=""),"",IF(ISNA(MATCH($B663,Jobs!$A$5:$A$204,0)),"Job not found",IF(AND($C663="Labour",ISNA(MATCH($E663,Rates!$A$5:$A$19,0))),"Pick a work centre","OK")))</f>
        <v/>
      </c>
    </row>
    <row r="664" customFormat="false" ht="15" hidden="false" customHeight="false" outlineLevel="0" collapsed="false">
      <c r="A664" s="19"/>
      <c r="B664" s="15"/>
      <c r="C664" s="15"/>
      <c r="D664" s="15"/>
      <c r="E664" s="15"/>
      <c r="F664" s="21"/>
      <c r="G664" s="16"/>
      <c r="H664" s="15"/>
      <c r="I664" s="15"/>
      <c r="J664" s="15"/>
      <c r="K664" s="22" t="str">
        <f aca="false">IF(OR($B664="",$C664=""),"",IF($C664="Labour",N($F664)*IFERROR(INDEX(Rates!$B$5:$B$19,MATCH($E664,Rates!$A$5:$A$19,0)),0),N($F664)*N($G664)))</f>
        <v/>
      </c>
      <c r="L664" s="23" t="str">
        <f aca="false">IF(OR($B664="",$C664=""),"",IF(ISNA(MATCH($B664,Jobs!$A$5:$A$204,0)),"Job not found",IF(AND($C664="Labour",ISNA(MATCH($E664,Rates!$A$5:$A$19,0))),"Pick a work centre","OK")))</f>
        <v/>
      </c>
    </row>
    <row r="665" customFormat="false" ht="15" hidden="false" customHeight="false" outlineLevel="0" collapsed="false">
      <c r="A665" s="19"/>
      <c r="B665" s="15"/>
      <c r="C665" s="15"/>
      <c r="D665" s="15"/>
      <c r="E665" s="15"/>
      <c r="F665" s="21"/>
      <c r="G665" s="16"/>
      <c r="H665" s="15"/>
      <c r="I665" s="15"/>
      <c r="J665" s="15"/>
      <c r="K665" s="22" t="str">
        <f aca="false">IF(OR($B665="",$C665=""),"",IF($C665="Labour",N($F665)*IFERROR(INDEX(Rates!$B$5:$B$19,MATCH($E665,Rates!$A$5:$A$19,0)),0),N($F665)*N($G665)))</f>
        <v/>
      </c>
      <c r="L665" s="23" t="str">
        <f aca="false">IF(OR($B665="",$C665=""),"",IF(ISNA(MATCH($B665,Jobs!$A$5:$A$204,0)),"Job not found",IF(AND($C665="Labour",ISNA(MATCH($E665,Rates!$A$5:$A$19,0))),"Pick a work centre","OK")))</f>
        <v/>
      </c>
    </row>
    <row r="666" customFormat="false" ht="15" hidden="false" customHeight="false" outlineLevel="0" collapsed="false">
      <c r="A666" s="19"/>
      <c r="B666" s="15"/>
      <c r="C666" s="15"/>
      <c r="D666" s="15"/>
      <c r="E666" s="15"/>
      <c r="F666" s="21"/>
      <c r="G666" s="16"/>
      <c r="H666" s="15"/>
      <c r="I666" s="15"/>
      <c r="J666" s="15"/>
      <c r="K666" s="22" t="str">
        <f aca="false">IF(OR($B666="",$C666=""),"",IF($C666="Labour",N($F666)*IFERROR(INDEX(Rates!$B$5:$B$19,MATCH($E666,Rates!$A$5:$A$19,0)),0),N($F666)*N($G666)))</f>
        <v/>
      </c>
      <c r="L666" s="23" t="str">
        <f aca="false">IF(OR($B666="",$C666=""),"",IF(ISNA(MATCH($B666,Jobs!$A$5:$A$204,0)),"Job not found",IF(AND($C666="Labour",ISNA(MATCH($E666,Rates!$A$5:$A$19,0))),"Pick a work centre","OK")))</f>
        <v/>
      </c>
    </row>
    <row r="667" customFormat="false" ht="15" hidden="false" customHeight="false" outlineLevel="0" collapsed="false">
      <c r="A667" s="19"/>
      <c r="B667" s="15"/>
      <c r="C667" s="15"/>
      <c r="D667" s="15"/>
      <c r="E667" s="15"/>
      <c r="F667" s="21"/>
      <c r="G667" s="16"/>
      <c r="H667" s="15"/>
      <c r="I667" s="15"/>
      <c r="J667" s="15"/>
      <c r="K667" s="22" t="str">
        <f aca="false">IF(OR($B667="",$C667=""),"",IF($C667="Labour",N($F667)*IFERROR(INDEX(Rates!$B$5:$B$19,MATCH($E667,Rates!$A$5:$A$19,0)),0),N($F667)*N($G667)))</f>
        <v/>
      </c>
      <c r="L667" s="23" t="str">
        <f aca="false">IF(OR($B667="",$C667=""),"",IF(ISNA(MATCH($B667,Jobs!$A$5:$A$204,0)),"Job not found",IF(AND($C667="Labour",ISNA(MATCH($E667,Rates!$A$5:$A$19,0))),"Pick a work centre","OK")))</f>
        <v/>
      </c>
    </row>
    <row r="668" customFormat="false" ht="15" hidden="false" customHeight="false" outlineLevel="0" collapsed="false">
      <c r="A668" s="19"/>
      <c r="B668" s="15"/>
      <c r="C668" s="15"/>
      <c r="D668" s="15"/>
      <c r="E668" s="15"/>
      <c r="F668" s="21"/>
      <c r="G668" s="16"/>
      <c r="H668" s="15"/>
      <c r="I668" s="15"/>
      <c r="J668" s="15"/>
      <c r="K668" s="22" t="str">
        <f aca="false">IF(OR($B668="",$C668=""),"",IF($C668="Labour",N($F668)*IFERROR(INDEX(Rates!$B$5:$B$19,MATCH($E668,Rates!$A$5:$A$19,0)),0),N($F668)*N($G668)))</f>
        <v/>
      </c>
      <c r="L668" s="23" t="str">
        <f aca="false">IF(OR($B668="",$C668=""),"",IF(ISNA(MATCH($B668,Jobs!$A$5:$A$204,0)),"Job not found",IF(AND($C668="Labour",ISNA(MATCH($E668,Rates!$A$5:$A$19,0))),"Pick a work centre","OK")))</f>
        <v/>
      </c>
    </row>
    <row r="669" customFormat="false" ht="15" hidden="false" customHeight="false" outlineLevel="0" collapsed="false">
      <c r="A669" s="19"/>
      <c r="B669" s="15"/>
      <c r="C669" s="15"/>
      <c r="D669" s="15"/>
      <c r="E669" s="15"/>
      <c r="F669" s="21"/>
      <c r="G669" s="16"/>
      <c r="H669" s="15"/>
      <c r="I669" s="15"/>
      <c r="J669" s="15"/>
      <c r="K669" s="22" t="str">
        <f aca="false">IF(OR($B669="",$C669=""),"",IF($C669="Labour",N($F669)*IFERROR(INDEX(Rates!$B$5:$B$19,MATCH($E669,Rates!$A$5:$A$19,0)),0),N($F669)*N($G669)))</f>
        <v/>
      </c>
      <c r="L669" s="23" t="str">
        <f aca="false">IF(OR($B669="",$C669=""),"",IF(ISNA(MATCH($B669,Jobs!$A$5:$A$204,0)),"Job not found",IF(AND($C669="Labour",ISNA(MATCH($E669,Rates!$A$5:$A$19,0))),"Pick a work centre","OK")))</f>
        <v/>
      </c>
    </row>
    <row r="670" customFormat="false" ht="15" hidden="false" customHeight="false" outlineLevel="0" collapsed="false">
      <c r="A670" s="19"/>
      <c r="B670" s="15"/>
      <c r="C670" s="15"/>
      <c r="D670" s="15"/>
      <c r="E670" s="15"/>
      <c r="F670" s="21"/>
      <c r="G670" s="16"/>
      <c r="H670" s="15"/>
      <c r="I670" s="15"/>
      <c r="J670" s="15"/>
      <c r="K670" s="22" t="str">
        <f aca="false">IF(OR($B670="",$C670=""),"",IF($C670="Labour",N($F670)*IFERROR(INDEX(Rates!$B$5:$B$19,MATCH($E670,Rates!$A$5:$A$19,0)),0),N($F670)*N($G670)))</f>
        <v/>
      </c>
      <c r="L670" s="23" t="str">
        <f aca="false">IF(OR($B670="",$C670=""),"",IF(ISNA(MATCH($B670,Jobs!$A$5:$A$204,0)),"Job not found",IF(AND($C670="Labour",ISNA(MATCH($E670,Rates!$A$5:$A$19,0))),"Pick a work centre","OK")))</f>
        <v/>
      </c>
    </row>
    <row r="671" customFormat="false" ht="15" hidden="false" customHeight="false" outlineLevel="0" collapsed="false">
      <c r="A671" s="19"/>
      <c r="B671" s="15"/>
      <c r="C671" s="15"/>
      <c r="D671" s="15"/>
      <c r="E671" s="15"/>
      <c r="F671" s="21"/>
      <c r="G671" s="16"/>
      <c r="H671" s="15"/>
      <c r="I671" s="15"/>
      <c r="J671" s="15"/>
      <c r="K671" s="22" t="str">
        <f aca="false">IF(OR($B671="",$C671=""),"",IF($C671="Labour",N($F671)*IFERROR(INDEX(Rates!$B$5:$B$19,MATCH($E671,Rates!$A$5:$A$19,0)),0),N($F671)*N($G671)))</f>
        <v/>
      </c>
      <c r="L671" s="23" t="str">
        <f aca="false">IF(OR($B671="",$C671=""),"",IF(ISNA(MATCH($B671,Jobs!$A$5:$A$204,0)),"Job not found",IF(AND($C671="Labour",ISNA(MATCH($E671,Rates!$A$5:$A$19,0))),"Pick a work centre","OK")))</f>
        <v/>
      </c>
    </row>
    <row r="672" customFormat="false" ht="15" hidden="false" customHeight="false" outlineLevel="0" collapsed="false">
      <c r="A672" s="19"/>
      <c r="B672" s="15"/>
      <c r="C672" s="15"/>
      <c r="D672" s="15"/>
      <c r="E672" s="15"/>
      <c r="F672" s="21"/>
      <c r="G672" s="16"/>
      <c r="H672" s="15"/>
      <c r="I672" s="15"/>
      <c r="J672" s="15"/>
      <c r="K672" s="22" t="str">
        <f aca="false">IF(OR($B672="",$C672=""),"",IF($C672="Labour",N($F672)*IFERROR(INDEX(Rates!$B$5:$B$19,MATCH($E672,Rates!$A$5:$A$19,0)),0),N($F672)*N($G672)))</f>
        <v/>
      </c>
      <c r="L672" s="23" t="str">
        <f aca="false">IF(OR($B672="",$C672=""),"",IF(ISNA(MATCH($B672,Jobs!$A$5:$A$204,0)),"Job not found",IF(AND($C672="Labour",ISNA(MATCH($E672,Rates!$A$5:$A$19,0))),"Pick a work centre","OK")))</f>
        <v/>
      </c>
    </row>
    <row r="673" customFormat="false" ht="15" hidden="false" customHeight="false" outlineLevel="0" collapsed="false">
      <c r="A673" s="19"/>
      <c r="B673" s="15"/>
      <c r="C673" s="15"/>
      <c r="D673" s="15"/>
      <c r="E673" s="15"/>
      <c r="F673" s="21"/>
      <c r="G673" s="16"/>
      <c r="H673" s="15"/>
      <c r="I673" s="15"/>
      <c r="J673" s="15"/>
      <c r="K673" s="22" t="str">
        <f aca="false">IF(OR($B673="",$C673=""),"",IF($C673="Labour",N($F673)*IFERROR(INDEX(Rates!$B$5:$B$19,MATCH($E673,Rates!$A$5:$A$19,0)),0),N($F673)*N($G673)))</f>
        <v/>
      </c>
      <c r="L673" s="23" t="str">
        <f aca="false">IF(OR($B673="",$C673=""),"",IF(ISNA(MATCH($B673,Jobs!$A$5:$A$204,0)),"Job not found",IF(AND($C673="Labour",ISNA(MATCH($E673,Rates!$A$5:$A$19,0))),"Pick a work centre","OK")))</f>
        <v/>
      </c>
    </row>
    <row r="674" customFormat="false" ht="15" hidden="false" customHeight="false" outlineLevel="0" collapsed="false">
      <c r="A674" s="19"/>
      <c r="B674" s="15"/>
      <c r="C674" s="15"/>
      <c r="D674" s="15"/>
      <c r="E674" s="15"/>
      <c r="F674" s="21"/>
      <c r="G674" s="16"/>
      <c r="H674" s="15"/>
      <c r="I674" s="15"/>
      <c r="J674" s="15"/>
      <c r="K674" s="22" t="str">
        <f aca="false">IF(OR($B674="",$C674=""),"",IF($C674="Labour",N($F674)*IFERROR(INDEX(Rates!$B$5:$B$19,MATCH($E674,Rates!$A$5:$A$19,0)),0),N($F674)*N($G674)))</f>
        <v/>
      </c>
      <c r="L674" s="23" t="str">
        <f aca="false">IF(OR($B674="",$C674=""),"",IF(ISNA(MATCH($B674,Jobs!$A$5:$A$204,0)),"Job not found",IF(AND($C674="Labour",ISNA(MATCH($E674,Rates!$A$5:$A$19,0))),"Pick a work centre","OK")))</f>
        <v/>
      </c>
    </row>
    <row r="675" customFormat="false" ht="15" hidden="false" customHeight="false" outlineLevel="0" collapsed="false">
      <c r="A675" s="19"/>
      <c r="B675" s="15"/>
      <c r="C675" s="15"/>
      <c r="D675" s="15"/>
      <c r="E675" s="15"/>
      <c r="F675" s="21"/>
      <c r="G675" s="16"/>
      <c r="H675" s="15"/>
      <c r="I675" s="15"/>
      <c r="J675" s="15"/>
      <c r="K675" s="22" t="str">
        <f aca="false">IF(OR($B675="",$C675=""),"",IF($C675="Labour",N($F675)*IFERROR(INDEX(Rates!$B$5:$B$19,MATCH($E675,Rates!$A$5:$A$19,0)),0),N($F675)*N($G675)))</f>
        <v/>
      </c>
      <c r="L675" s="23" t="str">
        <f aca="false">IF(OR($B675="",$C675=""),"",IF(ISNA(MATCH($B675,Jobs!$A$5:$A$204,0)),"Job not found",IF(AND($C675="Labour",ISNA(MATCH($E675,Rates!$A$5:$A$19,0))),"Pick a work centre","OK")))</f>
        <v/>
      </c>
    </row>
    <row r="676" customFormat="false" ht="15" hidden="false" customHeight="false" outlineLevel="0" collapsed="false">
      <c r="A676" s="19"/>
      <c r="B676" s="15"/>
      <c r="C676" s="15"/>
      <c r="D676" s="15"/>
      <c r="E676" s="15"/>
      <c r="F676" s="21"/>
      <c r="G676" s="16"/>
      <c r="H676" s="15"/>
      <c r="I676" s="15"/>
      <c r="J676" s="15"/>
      <c r="K676" s="22" t="str">
        <f aca="false">IF(OR($B676="",$C676=""),"",IF($C676="Labour",N($F676)*IFERROR(INDEX(Rates!$B$5:$B$19,MATCH($E676,Rates!$A$5:$A$19,0)),0),N($F676)*N($G676)))</f>
        <v/>
      </c>
      <c r="L676" s="23" t="str">
        <f aca="false">IF(OR($B676="",$C676=""),"",IF(ISNA(MATCH($B676,Jobs!$A$5:$A$204,0)),"Job not found",IF(AND($C676="Labour",ISNA(MATCH($E676,Rates!$A$5:$A$19,0))),"Pick a work centre","OK")))</f>
        <v/>
      </c>
    </row>
    <row r="677" customFormat="false" ht="15" hidden="false" customHeight="false" outlineLevel="0" collapsed="false">
      <c r="A677" s="19"/>
      <c r="B677" s="15"/>
      <c r="C677" s="15"/>
      <c r="D677" s="15"/>
      <c r="E677" s="15"/>
      <c r="F677" s="21"/>
      <c r="G677" s="16"/>
      <c r="H677" s="15"/>
      <c r="I677" s="15"/>
      <c r="J677" s="15"/>
      <c r="K677" s="22" t="str">
        <f aca="false">IF(OR($B677="",$C677=""),"",IF($C677="Labour",N($F677)*IFERROR(INDEX(Rates!$B$5:$B$19,MATCH($E677,Rates!$A$5:$A$19,0)),0),N($F677)*N($G677)))</f>
        <v/>
      </c>
      <c r="L677" s="23" t="str">
        <f aca="false">IF(OR($B677="",$C677=""),"",IF(ISNA(MATCH($B677,Jobs!$A$5:$A$204,0)),"Job not found",IF(AND($C677="Labour",ISNA(MATCH($E677,Rates!$A$5:$A$19,0))),"Pick a work centre","OK")))</f>
        <v/>
      </c>
    </row>
    <row r="678" customFormat="false" ht="15" hidden="false" customHeight="false" outlineLevel="0" collapsed="false">
      <c r="A678" s="19"/>
      <c r="B678" s="15"/>
      <c r="C678" s="15"/>
      <c r="D678" s="15"/>
      <c r="E678" s="15"/>
      <c r="F678" s="21"/>
      <c r="G678" s="16"/>
      <c r="H678" s="15"/>
      <c r="I678" s="15"/>
      <c r="J678" s="15"/>
      <c r="K678" s="22" t="str">
        <f aca="false">IF(OR($B678="",$C678=""),"",IF($C678="Labour",N($F678)*IFERROR(INDEX(Rates!$B$5:$B$19,MATCH($E678,Rates!$A$5:$A$19,0)),0),N($F678)*N($G678)))</f>
        <v/>
      </c>
      <c r="L678" s="23" t="str">
        <f aca="false">IF(OR($B678="",$C678=""),"",IF(ISNA(MATCH($B678,Jobs!$A$5:$A$204,0)),"Job not found",IF(AND($C678="Labour",ISNA(MATCH($E678,Rates!$A$5:$A$19,0))),"Pick a work centre","OK")))</f>
        <v/>
      </c>
    </row>
    <row r="679" customFormat="false" ht="15" hidden="false" customHeight="false" outlineLevel="0" collapsed="false">
      <c r="A679" s="19"/>
      <c r="B679" s="15"/>
      <c r="C679" s="15"/>
      <c r="D679" s="15"/>
      <c r="E679" s="15"/>
      <c r="F679" s="21"/>
      <c r="G679" s="16"/>
      <c r="H679" s="15"/>
      <c r="I679" s="15"/>
      <c r="J679" s="15"/>
      <c r="K679" s="22" t="str">
        <f aca="false">IF(OR($B679="",$C679=""),"",IF($C679="Labour",N($F679)*IFERROR(INDEX(Rates!$B$5:$B$19,MATCH($E679,Rates!$A$5:$A$19,0)),0),N($F679)*N($G679)))</f>
        <v/>
      </c>
      <c r="L679" s="23" t="str">
        <f aca="false">IF(OR($B679="",$C679=""),"",IF(ISNA(MATCH($B679,Jobs!$A$5:$A$204,0)),"Job not found",IF(AND($C679="Labour",ISNA(MATCH($E679,Rates!$A$5:$A$19,0))),"Pick a work centre","OK")))</f>
        <v/>
      </c>
    </row>
    <row r="680" customFormat="false" ht="15" hidden="false" customHeight="false" outlineLevel="0" collapsed="false">
      <c r="A680" s="19"/>
      <c r="B680" s="15"/>
      <c r="C680" s="15"/>
      <c r="D680" s="15"/>
      <c r="E680" s="15"/>
      <c r="F680" s="21"/>
      <c r="G680" s="16"/>
      <c r="H680" s="15"/>
      <c r="I680" s="15"/>
      <c r="J680" s="15"/>
      <c r="K680" s="22" t="str">
        <f aca="false">IF(OR($B680="",$C680=""),"",IF($C680="Labour",N($F680)*IFERROR(INDEX(Rates!$B$5:$B$19,MATCH($E680,Rates!$A$5:$A$19,0)),0),N($F680)*N($G680)))</f>
        <v/>
      </c>
      <c r="L680" s="23" t="str">
        <f aca="false">IF(OR($B680="",$C680=""),"",IF(ISNA(MATCH($B680,Jobs!$A$5:$A$204,0)),"Job not found",IF(AND($C680="Labour",ISNA(MATCH($E680,Rates!$A$5:$A$19,0))),"Pick a work centre","OK")))</f>
        <v/>
      </c>
    </row>
    <row r="681" customFormat="false" ht="15" hidden="false" customHeight="false" outlineLevel="0" collapsed="false">
      <c r="A681" s="19"/>
      <c r="B681" s="15"/>
      <c r="C681" s="15"/>
      <c r="D681" s="15"/>
      <c r="E681" s="15"/>
      <c r="F681" s="21"/>
      <c r="G681" s="16"/>
      <c r="H681" s="15"/>
      <c r="I681" s="15"/>
      <c r="J681" s="15"/>
      <c r="K681" s="22" t="str">
        <f aca="false">IF(OR($B681="",$C681=""),"",IF($C681="Labour",N($F681)*IFERROR(INDEX(Rates!$B$5:$B$19,MATCH($E681,Rates!$A$5:$A$19,0)),0),N($F681)*N($G681)))</f>
        <v/>
      </c>
      <c r="L681" s="23" t="str">
        <f aca="false">IF(OR($B681="",$C681=""),"",IF(ISNA(MATCH($B681,Jobs!$A$5:$A$204,0)),"Job not found",IF(AND($C681="Labour",ISNA(MATCH($E681,Rates!$A$5:$A$19,0))),"Pick a work centre","OK")))</f>
        <v/>
      </c>
    </row>
    <row r="682" customFormat="false" ht="15" hidden="false" customHeight="false" outlineLevel="0" collapsed="false">
      <c r="A682" s="19"/>
      <c r="B682" s="15"/>
      <c r="C682" s="15"/>
      <c r="D682" s="15"/>
      <c r="E682" s="15"/>
      <c r="F682" s="21"/>
      <c r="G682" s="16"/>
      <c r="H682" s="15"/>
      <c r="I682" s="15"/>
      <c r="J682" s="15"/>
      <c r="K682" s="22" t="str">
        <f aca="false">IF(OR($B682="",$C682=""),"",IF($C682="Labour",N($F682)*IFERROR(INDEX(Rates!$B$5:$B$19,MATCH($E682,Rates!$A$5:$A$19,0)),0),N($F682)*N($G682)))</f>
        <v/>
      </c>
      <c r="L682" s="23" t="str">
        <f aca="false">IF(OR($B682="",$C682=""),"",IF(ISNA(MATCH($B682,Jobs!$A$5:$A$204,0)),"Job not found",IF(AND($C682="Labour",ISNA(MATCH($E682,Rates!$A$5:$A$19,0))),"Pick a work centre","OK")))</f>
        <v/>
      </c>
    </row>
    <row r="683" customFormat="false" ht="15" hidden="false" customHeight="false" outlineLevel="0" collapsed="false">
      <c r="A683" s="19"/>
      <c r="B683" s="15"/>
      <c r="C683" s="15"/>
      <c r="D683" s="15"/>
      <c r="E683" s="15"/>
      <c r="F683" s="21"/>
      <c r="G683" s="16"/>
      <c r="H683" s="15"/>
      <c r="I683" s="15"/>
      <c r="J683" s="15"/>
      <c r="K683" s="22" t="str">
        <f aca="false">IF(OR($B683="",$C683=""),"",IF($C683="Labour",N($F683)*IFERROR(INDEX(Rates!$B$5:$B$19,MATCH($E683,Rates!$A$5:$A$19,0)),0),N($F683)*N($G683)))</f>
        <v/>
      </c>
      <c r="L683" s="23" t="str">
        <f aca="false">IF(OR($B683="",$C683=""),"",IF(ISNA(MATCH($B683,Jobs!$A$5:$A$204,0)),"Job not found",IF(AND($C683="Labour",ISNA(MATCH($E683,Rates!$A$5:$A$19,0))),"Pick a work centre","OK")))</f>
        <v/>
      </c>
    </row>
    <row r="684" customFormat="false" ht="15" hidden="false" customHeight="false" outlineLevel="0" collapsed="false">
      <c r="A684" s="19"/>
      <c r="B684" s="15"/>
      <c r="C684" s="15"/>
      <c r="D684" s="15"/>
      <c r="E684" s="15"/>
      <c r="F684" s="21"/>
      <c r="G684" s="16"/>
      <c r="H684" s="15"/>
      <c r="I684" s="15"/>
      <c r="J684" s="15"/>
      <c r="K684" s="22" t="str">
        <f aca="false">IF(OR($B684="",$C684=""),"",IF($C684="Labour",N($F684)*IFERROR(INDEX(Rates!$B$5:$B$19,MATCH($E684,Rates!$A$5:$A$19,0)),0),N($F684)*N($G684)))</f>
        <v/>
      </c>
      <c r="L684" s="23" t="str">
        <f aca="false">IF(OR($B684="",$C684=""),"",IF(ISNA(MATCH($B684,Jobs!$A$5:$A$204,0)),"Job not found",IF(AND($C684="Labour",ISNA(MATCH($E684,Rates!$A$5:$A$19,0))),"Pick a work centre","OK")))</f>
        <v/>
      </c>
    </row>
    <row r="685" customFormat="false" ht="15" hidden="false" customHeight="false" outlineLevel="0" collapsed="false">
      <c r="A685" s="19"/>
      <c r="B685" s="15"/>
      <c r="C685" s="15"/>
      <c r="D685" s="15"/>
      <c r="E685" s="15"/>
      <c r="F685" s="21"/>
      <c r="G685" s="16"/>
      <c r="H685" s="15"/>
      <c r="I685" s="15"/>
      <c r="J685" s="15"/>
      <c r="K685" s="22" t="str">
        <f aca="false">IF(OR($B685="",$C685=""),"",IF($C685="Labour",N($F685)*IFERROR(INDEX(Rates!$B$5:$B$19,MATCH($E685,Rates!$A$5:$A$19,0)),0),N($F685)*N($G685)))</f>
        <v/>
      </c>
      <c r="L685" s="23" t="str">
        <f aca="false">IF(OR($B685="",$C685=""),"",IF(ISNA(MATCH($B685,Jobs!$A$5:$A$204,0)),"Job not found",IF(AND($C685="Labour",ISNA(MATCH($E685,Rates!$A$5:$A$19,0))),"Pick a work centre","OK")))</f>
        <v/>
      </c>
    </row>
    <row r="686" customFormat="false" ht="15" hidden="false" customHeight="false" outlineLevel="0" collapsed="false">
      <c r="A686" s="19"/>
      <c r="B686" s="15"/>
      <c r="C686" s="15"/>
      <c r="D686" s="15"/>
      <c r="E686" s="15"/>
      <c r="F686" s="21"/>
      <c r="G686" s="16"/>
      <c r="H686" s="15"/>
      <c r="I686" s="15"/>
      <c r="J686" s="15"/>
      <c r="K686" s="22" t="str">
        <f aca="false">IF(OR($B686="",$C686=""),"",IF($C686="Labour",N($F686)*IFERROR(INDEX(Rates!$B$5:$B$19,MATCH($E686,Rates!$A$5:$A$19,0)),0),N($F686)*N($G686)))</f>
        <v/>
      </c>
      <c r="L686" s="23" t="str">
        <f aca="false">IF(OR($B686="",$C686=""),"",IF(ISNA(MATCH($B686,Jobs!$A$5:$A$204,0)),"Job not found",IF(AND($C686="Labour",ISNA(MATCH($E686,Rates!$A$5:$A$19,0))),"Pick a work centre","OK")))</f>
        <v/>
      </c>
    </row>
    <row r="687" customFormat="false" ht="15" hidden="false" customHeight="false" outlineLevel="0" collapsed="false">
      <c r="A687" s="19"/>
      <c r="B687" s="15"/>
      <c r="C687" s="15"/>
      <c r="D687" s="15"/>
      <c r="E687" s="15"/>
      <c r="F687" s="21"/>
      <c r="G687" s="16"/>
      <c r="H687" s="15"/>
      <c r="I687" s="15"/>
      <c r="J687" s="15"/>
      <c r="K687" s="22" t="str">
        <f aca="false">IF(OR($B687="",$C687=""),"",IF($C687="Labour",N($F687)*IFERROR(INDEX(Rates!$B$5:$B$19,MATCH($E687,Rates!$A$5:$A$19,0)),0),N($F687)*N($G687)))</f>
        <v/>
      </c>
      <c r="L687" s="23" t="str">
        <f aca="false">IF(OR($B687="",$C687=""),"",IF(ISNA(MATCH($B687,Jobs!$A$5:$A$204,0)),"Job not found",IF(AND($C687="Labour",ISNA(MATCH($E687,Rates!$A$5:$A$19,0))),"Pick a work centre","OK")))</f>
        <v/>
      </c>
    </row>
    <row r="688" customFormat="false" ht="15" hidden="false" customHeight="false" outlineLevel="0" collapsed="false">
      <c r="A688" s="19"/>
      <c r="B688" s="15"/>
      <c r="C688" s="15"/>
      <c r="D688" s="15"/>
      <c r="E688" s="15"/>
      <c r="F688" s="21"/>
      <c r="G688" s="16"/>
      <c r="H688" s="15"/>
      <c r="I688" s="15"/>
      <c r="J688" s="15"/>
      <c r="K688" s="22" t="str">
        <f aca="false">IF(OR($B688="",$C688=""),"",IF($C688="Labour",N($F688)*IFERROR(INDEX(Rates!$B$5:$B$19,MATCH($E688,Rates!$A$5:$A$19,0)),0),N($F688)*N($G688)))</f>
        <v/>
      </c>
      <c r="L688" s="23" t="str">
        <f aca="false">IF(OR($B688="",$C688=""),"",IF(ISNA(MATCH($B688,Jobs!$A$5:$A$204,0)),"Job not found",IF(AND($C688="Labour",ISNA(MATCH($E688,Rates!$A$5:$A$19,0))),"Pick a work centre","OK")))</f>
        <v/>
      </c>
    </row>
    <row r="689" customFormat="false" ht="15" hidden="false" customHeight="false" outlineLevel="0" collapsed="false">
      <c r="A689" s="19"/>
      <c r="B689" s="15"/>
      <c r="C689" s="15"/>
      <c r="D689" s="15"/>
      <c r="E689" s="15"/>
      <c r="F689" s="21"/>
      <c r="G689" s="16"/>
      <c r="H689" s="15"/>
      <c r="I689" s="15"/>
      <c r="J689" s="15"/>
      <c r="K689" s="22" t="str">
        <f aca="false">IF(OR($B689="",$C689=""),"",IF($C689="Labour",N($F689)*IFERROR(INDEX(Rates!$B$5:$B$19,MATCH($E689,Rates!$A$5:$A$19,0)),0),N($F689)*N($G689)))</f>
        <v/>
      </c>
      <c r="L689" s="23" t="str">
        <f aca="false">IF(OR($B689="",$C689=""),"",IF(ISNA(MATCH($B689,Jobs!$A$5:$A$204,0)),"Job not found",IF(AND($C689="Labour",ISNA(MATCH($E689,Rates!$A$5:$A$19,0))),"Pick a work centre","OK")))</f>
        <v/>
      </c>
    </row>
    <row r="690" customFormat="false" ht="15" hidden="false" customHeight="false" outlineLevel="0" collapsed="false">
      <c r="A690" s="19"/>
      <c r="B690" s="15"/>
      <c r="C690" s="15"/>
      <c r="D690" s="15"/>
      <c r="E690" s="15"/>
      <c r="F690" s="21"/>
      <c r="G690" s="16"/>
      <c r="H690" s="15"/>
      <c r="I690" s="15"/>
      <c r="J690" s="15"/>
      <c r="K690" s="22" t="str">
        <f aca="false">IF(OR($B690="",$C690=""),"",IF($C690="Labour",N($F690)*IFERROR(INDEX(Rates!$B$5:$B$19,MATCH($E690,Rates!$A$5:$A$19,0)),0),N($F690)*N($G690)))</f>
        <v/>
      </c>
      <c r="L690" s="23" t="str">
        <f aca="false">IF(OR($B690="",$C690=""),"",IF(ISNA(MATCH($B690,Jobs!$A$5:$A$204,0)),"Job not found",IF(AND($C690="Labour",ISNA(MATCH($E690,Rates!$A$5:$A$19,0))),"Pick a work centre","OK")))</f>
        <v/>
      </c>
    </row>
    <row r="691" customFormat="false" ht="15" hidden="false" customHeight="false" outlineLevel="0" collapsed="false">
      <c r="A691" s="19"/>
      <c r="B691" s="15"/>
      <c r="C691" s="15"/>
      <c r="D691" s="15"/>
      <c r="E691" s="15"/>
      <c r="F691" s="21"/>
      <c r="G691" s="16"/>
      <c r="H691" s="15"/>
      <c r="I691" s="15"/>
      <c r="J691" s="15"/>
      <c r="K691" s="22" t="str">
        <f aca="false">IF(OR($B691="",$C691=""),"",IF($C691="Labour",N($F691)*IFERROR(INDEX(Rates!$B$5:$B$19,MATCH($E691,Rates!$A$5:$A$19,0)),0),N($F691)*N($G691)))</f>
        <v/>
      </c>
      <c r="L691" s="23" t="str">
        <f aca="false">IF(OR($B691="",$C691=""),"",IF(ISNA(MATCH($B691,Jobs!$A$5:$A$204,0)),"Job not found",IF(AND($C691="Labour",ISNA(MATCH($E691,Rates!$A$5:$A$19,0))),"Pick a work centre","OK")))</f>
        <v/>
      </c>
    </row>
    <row r="692" customFormat="false" ht="15" hidden="false" customHeight="false" outlineLevel="0" collapsed="false">
      <c r="A692" s="19"/>
      <c r="B692" s="15"/>
      <c r="C692" s="15"/>
      <c r="D692" s="15"/>
      <c r="E692" s="15"/>
      <c r="F692" s="21"/>
      <c r="G692" s="16"/>
      <c r="H692" s="15"/>
      <c r="I692" s="15"/>
      <c r="J692" s="15"/>
      <c r="K692" s="22" t="str">
        <f aca="false">IF(OR($B692="",$C692=""),"",IF($C692="Labour",N($F692)*IFERROR(INDEX(Rates!$B$5:$B$19,MATCH($E692,Rates!$A$5:$A$19,0)),0),N($F692)*N($G692)))</f>
        <v/>
      </c>
      <c r="L692" s="23" t="str">
        <f aca="false">IF(OR($B692="",$C692=""),"",IF(ISNA(MATCH($B692,Jobs!$A$5:$A$204,0)),"Job not found",IF(AND($C692="Labour",ISNA(MATCH($E692,Rates!$A$5:$A$19,0))),"Pick a work centre","OK")))</f>
        <v/>
      </c>
    </row>
    <row r="693" customFormat="false" ht="15" hidden="false" customHeight="false" outlineLevel="0" collapsed="false">
      <c r="A693" s="19"/>
      <c r="B693" s="15"/>
      <c r="C693" s="15"/>
      <c r="D693" s="15"/>
      <c r="E693" s="15"/>
      <c r="F693" s="21"/>
      <c r="G693" s="16"/>
      <c r="H693" s="15"/>
      <c r="I693" s="15"/>
      <c r="J693" s="15"/>
      <c r="K693" s="22" t="str">
        <f aca="false">IF(OR($B693="",$C693=""),"",IF($C693="Labour",N($F693)*IFERROR(INDEX(Rates!$B$5:$B$19,MATCH($E693,Rates!$A$5:$A$19,0)),0),N($F693)*N($G693)))</f>
        <v/>
      </c>
      <c r="L693" s="23" t="str">
        <f aca="false">IF(OR($B693="",$C693=""),"",IF(ISNA(MATCH($B693,Jobs!$A$5:$A$204,0)),"Job not found",IF(AND($C693="Labour",ISNA(MATCH($E693,Rates!$A$5:$A$19,0))),"Pick a work centre","OK")))</f>
        <v/>
      </c>
    </row>
    <row r="694" customFormat="false" ht="15" hidden="false" customHeight="false" outlineLevel="0" collapsed="false">
      <c r="A694" s="19"/>
      <c r="B694" s="15"/>
      <c r="C694" s="15"/>
      <c r="D694" s="15"/>
      <c r="E694" s="15"/>
      <c r="F694" s="21"/>
      <c r="G694" s="16"/>
      <c r="H694" s="15"/>
      <c r="I694" s="15"/>
      <c r="J694" s="15"/>
      <c r="K694" s="22" t="str">
        <f aca="false">IF(OR($B694="",$C694=""),"",IF($C694="Labour",N($F694)*IFERROR(INDEX(Rates!$B$5:$B$19,MATCH($E694,Rates!$A$5:$A$19,0)),0),N($F694)*N($G694)))</f>
        <v/>
      </c>
      <c r="L694" s="23" t="str">
        <f aca="false">IF(OR($B694="",$C694=""),"",IF(ISNA(MATCH($B694,Jobs!$A$5:$A$204,0)),"Job not found",IF(AND($C694="Labour",ISNA(MATCH($E694,Rates!$A$5:$A$19,0))),"Pick a work centre","OK")))</f>
        <v/>
      </c>
    </row>
    <row r="695" customFormat="false" ht="15" hidden="false" customHeight="false" outlineLevel="0" collapsed="false">
      <c r="A695" s="19"/>
      <c r="B695" s="15"/>
      <c r="C695" s="15"/>
      <c r="D695" s="15"/>
      <c r="E695" s="15"/>
      <c r="F695" s="21"/>
      <c r="G695" s="16"/>
      <c r="H695" s="15"/>
      <c r="I695" s="15"/>
      <c r="J695" s="15"/>
      <c r="K695" s="22" t="str">
        <f aca="false">IF(OR($B695="",$C695=""),"",IF($C695="Labour",N($F695)*IFERROR(INDEX(Rates!$B$5:$B$19,MATCH($E695,Rates!$A$5:$A$19,0)),0),N($F695)*N($G695)))</f>
        <v/>
      </c>
      <c r="L695" s="23" t="str">
        <f aca="false">IF(OR($B695="",$C695=""),"",IF(ISNA(MATCH($B695,Jobs!$A$5:$A$204,0)),"Job not found",IF(AND($C695="Labour",ISNA(MATCH($E695,Rates!$A$5:$A$19,0))),"Pick a work centre","OK")))</f>
        <v/>
      </c>
    </row>
    <row r="696" customFormat="false" ht="15" hidden="false" customHeight="false" outlineLevel="0" collapsed="false">
      <c r="A696" s="19"/>
      <c r="B696" s="15"/>
      <c r="C696" s="15"/>
      <c r="D696" s="15"/>
      <c r="E696" s="15"/>
      <c r="F696" s="21"/>
      <c r="G696" s="16"/>
      <c r="H696" s="15"/>
      <c r="I696" s="15"/>
      <c r="J696" s="15"/>
      <c r="K696" s="22" t="str">
        <f aca="false">IF(OR($B696="",$C696=""),"",IF($C696="Labour",N($F696)*IFERROR(INDEX(Rates!$B$5:$B$19,MATCH($E696,Rates!$A$5:$A$19,0)),0),N($F696)*N($G696)))</f>
        <v/>
      </c>
      <c r="L696" s="23" t="str">
        <f aca="false">IF(OR($B696="",$C696=""),"",IF(ISNA(MATCH($B696,Jobs!$A$5:$A$204,0)),"Job not found",IF(AND($C696="Labour",ISNA(MATCH($E696,Rates!$A$5:$A$19,0))),"Pick a work centre","OK")))</f>
        <v/>
      </c>
    </row>
    <row r="697" customFormat="false" ht="15" hidden="false" customHeight="false" outlineLevel="0" collapsed="false">
      <c r="A697" s="19"/>
      <c r="B697" s="15"/>
      <c r="C697" s="15"/>
      <c r="D697" s="15"/>
      <c r="E697" s="15"/>
      <c r="F697" s="21"/>
      <c r="G697" s="16"/>
      <c r="H697" s="15"/>
      <c r="I697" s="15"/>
      <c r="J697" s="15"/>
      <c r="K697" s="22" t="str">
        <f aca="false">IF(OR($B697="",$C697=""),"",IF($C697="Labour",N($F697)*IFERROR(INDEX(Rates!$B$5:$B$19,MATCH($E697,Rates!$A$5:$A$19,0)),0),N($F697)*N($G697)))</f>
        <v/>
      </c>
      <c r="L697" s="23" t="str">
        <f aca="false">IF(OR($B697="",$C697=""),"",IF(ISNA(MATCH($B697,Jobs!$A$5:$A$204,0)),"Job not found",IF(AND($C697="Labour",ISNA(MATCH($E697,Rates!$A$5:$A$19,0))),"Pick a work centre","OK")))</f>
        <v/>
      </c>
    </row>
    <row r="698" customFormat="false" ht="15" hidden="false" customHeight="false" outlineLevel="0" collapsed="false">
      <c r="A698" s="19"/>
      <c r="B698" s="15"/>
      <c r="C698" s="15"/>
      <c r="D698" s="15"/>
      <c r="E698" s="15"/>
      <c r="F698" s="21"/>
      <c r="G698" s="16"/>
      <c r="H698" s="15"/>
      <c r="I698" s="15"/>
      <c r="J698" s="15"/>
      <c r="K698" s="22" t="str">
        <f aca="false">IF(OR($B698="",$C698=""),"",IF($C698="Labour",N($F698)*IFERROR(INDEX(Rates!$B$5:$B$19,MATCH($E698,Rates!$A$5:$A$19,0)),0),N($F698)*N($G698)))</f>
        <v/>
      </c>
      <c r="L698" s="23" t="str">
        <f aca="false">IF(OR($B698="",$C698=""),"",IF(ISNA(MATCH($B698,Jobs!$A$5:$A$204,0)),"Job not found",IF(AND($C698="Labour",ISNA(MATCH($E698,Rates!$A$5:$A$19,0))),"Pick a work centre","OK")))</f>
        <v/>
      </c>
    </row>
    <row r="699" customFormat="false" ht="15" hidden="false" customHeight="false" outlineLevel="0" collapsed="false">
      <c r="A699" s="19"/>
      <c r="B699" s="15"/>
      <c r="C699" s="15"/>
      <c r="D699" s="15"/>
      <c r="E699" s="15"/>
      <c r="F699" s="21"/>
      <c r="G699" s="16"/>
      <c r="H699" s="15"/>
      <c r="I699" s="15"/>
      <c r="J699" s="15"/>
      <c r="K699" s="22" t="str">
        <f aca="false">IF(OR($B699="",$C699=""),"",IF($C699="Labour",N($F699)*IFERROR(INDEX(Rates!$B$5:$B$19,MATCH($E699,Rates!$A$5:$A$19,0)),0),N($F699)*N($G699)))</f>
        <v/>
      </c>
      <c r="L699" s="23" t="str">
        <f aca="false">IF(OR($B699="",$C699=""),"",IF(ISNA(MATCH($B699,Jobs!$A$5:$A$204,0)),"Job not found",IF(AND($C699="Labour",ISNA(MATCH($E699,Rates!$A$5:$A$19,0))),"Pick a work centre","OK")))</f>
        <v/>
      </c>
    </row>
    <row r="700" customFormat="false" ht="15" hidden="false" customHeight="false" outlineLevel="0" collapsed="false">
      <c r="A700" s="19"/>
      <c r="B700" s="15"/>
      <c r="C700" s="15"/>
      <c r="D700" s="15"/>
      <c r="E700" s="15"/>
      <c r="F700" s="21"/>
      <c r="G700" s="16"/>
      <c r="H700" s="15"/>
      <c r="I700" s="15"/>
      <c r="J700" s="15"/>
      <c r="K700" s="22" t="str">
        <f aca="false">IF(OR($B700="",$C700=""),"",IF($C700="Labour",N($F700)*IFERROR(INDEX(Rates!$B$5:$B$19,MATCH($E700,Rates!$A$5:$A$19,0)),0),N($F700)*N($G700)))</f>
        <v/>
      </c>
      <c r="L700" s="23" t="str">
        <f aca="false">IF(OR($B700="",$C700=""),"",IF(ISNA(MATCH($B700,Jobs!$A$5:$A$204,0)),"Job not found",IF(AND($C700="Labour",ISNA(MATCH($E700,Rates!$A$5:$A$19,0))),"Pick a work centre","OK")))</f>
        <v/>
      </c>
    </row>
    <row r="701" customFormat="false" ht="15" hidden="false" customHeight="false" outlineLevel="0" collapsed="false">
      <c r="A701" s="19"/>
      <c r="B701" s="15"/>
      <c r="C701" s="15"/>
      <c r="D701" s="15"/>
      <c r="E701" s="15"/>
      <c r="F701" s="21"/>
      <c r="G701" s="16"/>
      <c r="H701" s="15"/>
      <c r="I701" s="15"/>
      <c r="J701" s="15"/>
      <c r="K701" s="22" t="str">
        <f aca="false">IF(OR($B701="",$C701=""),"",IF($C701="Labour",N($F701)*IFERROR(INDEX(Rates!$B$5:$B$19,MATCH($E701,Rates!$A$5:$A$19,0)),0),N($F701)*N($G701)))</f>
        <v/>
      </c>
      <c r="L701" s="23" t="str">
        <f aca="false">IF(OR($B701="",$C701=""),"",IF(ISNA(MATCH($B701,Jobs!$A$5:$A$204,0)),"Job not found",IF(AND($C701="Labour",ISNA(MATCH($E701,Rates!$A$5:$A$19,0))),"Pick a work centre","OK")))</f>
        <v/>
      </c>
    </row>
    <row r="702" customFormat="false" ht="15" hidden="false" customHeight="false" outlineLevel="0" collapsed="false">
      <c r="A702" s="19"/>
      <c r="B702" s="15"/>
      <c r="C702" s="15"/>
      <c r="D702" s="15"/>
      <c r="E702" s="15"/>
      <c r="F702" s="21"/>
      <c r="G702" s="16"/>
      <c r="H702" s="15"/>
      <c r="I702" s="15"/>
      <c r="J702" s="15"/>
      <c r="K702" s="22" t="str">
        <f aca="false">IF(OR($B702="",$C702=""),"",IF($C702="Labour",N($F702)*IFERROR(INDEX(Rates!$B$5:$B$19,MATCH($E702,Rates!$A$5:$A$19,0)),0),N($F702)*N($G702)))</f>
        <v/>
      </c>
      <c r="L702" s="23" t="str">
        <f aca="false">IF(OR($B702="",$C702=""),"",IF(ISNA(MATCH($B702,Jobs!$A$5:$A$204,0)),"Job not found",IF(AND($C702="Labour",ISNA(MATCH($E702,Rates!$A$5:$A$19,0))),"Pick a work centre","OK")))</f>
        <v/>
      </c>
    </row>
    <row r="703" customFormat="false" ht="15" hidden="false" customHeight="false" outlineLevel="0" collapsed="false">
      <c r="A703" s="19"/>
      <c r="B703" s="15"/>
      <c r="C703" s="15"/>
      <c r="D703" s="15"/>
      <c r="E703" s="15"/>
      <c r="F703" s="21"/>
      <c r="G703" s="16"/>
      <c r="H703" s="15"/>
      <c r="I703" s="15"/>
      <c r="J703" s="15"/>
      <c r="K703" s="22" t="str">
        <f aca="false">IF(OR($B703="",$C703=""),"",IF($C703="Labour",N($F703)*IFERROR(INDEX(Rates!$B$5:$B$19,MATCH($E703,Rates!$A$5:$A$19,0)),0),N($F703)*N($G703)))</f>
        <v/>
      </c>
      <c r="L703" s="23" t="str">
        <f aca="false">IF(OR($B703="",$C703=""),"",IF(ISNA(MATCH($B703,Jobs!$A$5:$A$204,0)),"Job not found",IF(AND($C703="Labour",ISNA(MATCH($E703,Rates!$A$5:$A$19,0))),"Pick a work centre","OK")))</f>
        <v/>
      </c>
    </row>
    <row r="704" customFormat="false" ht="15" hidden="false" customHeight="false" outlineLevel="0" collapsed="false">
      <c r="A704" s="19"/>
      <c r="B704" s="15"/>
      <c r="C704" s="15"/>
      <c r="D704" s="15"/>
      <c r="E704" s="15"/>
      <c r="F704" s="21"/>
      <c r="G704" s="16"/>
      <c r="H704" s="15"/>
      <c r="I704" s="15"/>
      <c r="J704" s="15"/>
      <c r="K704" s="22" t="str">
        <f aca="false">IF(OR($B704="",$C704=""),"",IF($C704="Labour",N($F704)*IFERROR(INDEX(Rates!$B$5:$B$19,MATCH($E704,Rates!$A$5:$A$19,0)),0),N($F704)*N($G704)))</f>
        <v/>
      </c>
      <c r="L704" s="23" t="str">
        <f aca="false">IF(OR($B704="",$C704=""),"",IF(ISNA(MATCH($B704,Jobs!$A$5:$A$204,0)),"Job not found",IF(AND($C704="Labour",ISNA(MATCH($E704,Rates!$A$5:$A$19,0))),"Pick a work centre","OK")))</f>
        <v/>
      </c>
    </row>
    <row r="705" customFormat="false" ht="15" hidden="false" customHeight="false" outlineLevel="0" collapsed="false">
      <c r="A705" s="19"/>
      <c r="B705" s="15"/>
      <c r="C705" s="15"/>
      <c r="D705" s="15"/>
      <c r="E705" s="15"/>
      <c r="F705" s="21"/>
      <c r="G705" s="16"/>
      <c r="H705" s="15"/>
      <c r="I705" s="15"/>
      <c r="J705" s="15"/>
      <c r="K705" s="22" t="str">
        <f aca="false">IF(OR($B705="",$C705=""),"",IF($C705="Labour",N($F705)*IFERROR(INDEX(Rates!$B$5:$B$19,MATCH($E705,Rates!$A$5:$A$19,0)),0),N($F705)*N($G705)))</f>
        <v/>
      </c>
      <c r="L705" s="23" t="str">
        <f aca="false">IF(OR($B705="",$C705=""),"",IF(ISNA(MATCH($B705,Jobs!$A$5:$A$204,0)),"Job not found",IF(AND($C705="Labour",ISNA(MATCH($E705,Rates!$A$5:$A$19,0))),"Pick a work centre","OK")))</f>
        <v/>
      </c>
    </row>
    <row r="706" customFormat="false" ht="15" hidden="false" customHeight="false" outlineLevel="0" collapsed="false">
      <c r="A706" s="19"/>
      <c r="B706" s="15"/>
      <c r="C706" s="15"/>
      <c r="D706" s="15"/>
      <c r="E706" s="15"/>
      <c r="F706" s="21"/>
      <c r="G706" s="16"/>
      <c r="H706" s="15"/>
      <c r="I706" s="15"/>
      <c r="J706" s="15"/>
      <c r="K706" s="22" t="str">
        <f aca="false">IF(OR($B706="",$C706=""),"",IF($C706="Labour",N($F706)*IFERROR(INDEX(Rates!$B$5:$B$19,MATCH($E706,Rates!$A$5:$A$19,0)),0),N($F706)*N($G706)))</f>
        <v/>
      </c>
      <c r="L706" s="23" t="str">
        <f aca="false">IF(OR($B706="",$C706=""),"",IF(ISNA(MATCH($B706,Jobs!$A$5:$A$204,0)),"Job not found",IF(AND($C706="Labour",ISNA(MATCH($E706,Rates!$A$5:$A$19,0))),"Pick a work centre","OK")))</f>
        <v/>
      </c>
    </row>
    <row r="707" customFormat="false" ht="15" hidden="false" customHeight="false" outlineLevel="0" collapsed="false">
      <c r="A707" s="19"/>
      <c r="B707" s="15"/>
      <c r="C707" s="15"/>
      <c r="D707" s="15"/>
      <c r="E707" s="15"/>
      <c r="F707" s="21"/>
      <c r="G707" s="16"/>
      <c r="H707" s="15"/>
      <c r="I707" s="15"/>
      <c r="J707" s="15"/>
      <c r="K707" s="22" t="str">
        <f aca="false">IF(OR($B707="",$C707=""),"",IF($C707="Labour",N($F707)*IFERROR(INDEX(Rates!$B$5:$B$19,MATCH($E707,Rates!$A$5:$A$19,0)),0),N($F707)*N($G707)))</f>
        <v/>
      </c>
      <c r="L707" s="23" t="str">
        <f aca="false">IF(OR($B707="",$C707=""),"",IF(ISNA(MATCH($B707,Jobs!$A$5:$A$204,0)),"Job not found",IF(AND($C707="Labour",ISNA(MATCH($E707,Rates!$A$5:$A$19,0))),"Pick a work centre","OK")))</f>
        <v/>
      </c>
    </row>
    <row r="708" customFormat="false" ht="15" hidden="false" customHeight="false" outlineLevel="0" collapsed="false">
      <c r="A708" s="19"/>
      <c r="B708" s="15"/>
      <c r="C708" s="15"/>
      <c r="D708" s="15"/>
      <c r="E708" s="15"/>
      <c r="F708" s="21"/>
      <c r="G708" s="16"/>
      <c r="H708" s="15"/>
      <c r="I708" s="15"/>
      <c r="J708" s="15"/>
      <c r="K708" s="22" t="str">
        <f aca="false">IF(OR($B708="",$C708=""),"",IF($C708="Labour",N($F708)*IFERROR(INDEX(Rates!$B$5:$B$19,MATCH($E708,Rates!$A$5:$A$19,0)),0),N($F708)*N($G708)))</f>
        <v/>
      </c>
      <c r="L708" s="23" t="str">
        <f aca="false">IF(OR($B708="",$C708=""),"",IF(ISNA(MATCH($B708,Jobs!$A$5:$A$204,0)),"Job not found",IF(AND($C708="Labour",ISNA(MATCH($E708,Rates!$A$5:$A$19,0))),"Pick a work centre","OK")))</f>
        <v/>
      </c>
    </row>
    <row r="709" customFormat="false" ht="15" hidden="false" customHeight="false" outlineLevel="0" collapsed="false">
      <c r="A709" s="19"/>
      <c r="B709" s="15"/>
      <c r="C709" s="15"/>
      <c r="D709" s="15"/>
      <c r="E709" s="15"/>
      <c r="F709" s="21"/>
      <c r="G709" s="16"/>
      <c r="H709" s="15"/>
      <c r="I709" s="15"/>
      <c r="J709" s="15"/>
      <c r="K709" s="22" t="str">
        <f aca="false">IF(OR($B709="",$C709=""),"",IF($C709="Labour",N($F709)*IFERROR(INDEX(Rates!$B$5:$B$19,MATCH($E709,Rates!$A$5:$A$19,0)),0),N($F709)*N($G709)))</f>
        <v/>
      </c>
      <c r="L709" s="23" t="str">
        <f aca="false">IF(OR($B709="",$C709=""),"",IF(ISNA(MATCH($B709,Jobs!$A$5:$A$204,0)),"Job not found",IF(AND($C709="Labour",ISNA(MATCH($E709,Rates!$A$5:$A$19,0))),"Pick a work centre","OK")))</f>
        <v/>
      </c>
    </row>
    <row r="710" customFormat="false" ht="15" hidden="false" customHeight="false" outlineLevel="0" collapsed="false">
      <c r="A710" s="19"/>
      <c r="B710" s="15"/>
      <c r="C710" s="15"/>
      <c r="D710" s="15"/>
      <c r="E710" s="15"/>
      <c r="F710" s="21"/>
      <c r="G710" s="16"/>
      <c r="H710" s="15"/>
      <c r="I710" s="15"/>
      <c r="J710" s="15"/>
      <c r="K710" s="22" t="str">
        <f aca="false">IF(OR($B710="",$C710=""),"",IF($C710="Labour",N($F710)*IFERROR(INDEX(Rates!$B$5:$B$19,MATCH($E710,Rates!$A$5:$A$19,0)),0),N($F710)*N($G710)))</f>
        <v/>
      </c>
      <c r="L710" s="23" t="str">
        <f aca="false">IF(OR($B710="",$C710=""),"",IF(ISNA(MATCH($B710,Jobs!$A$5:$A$204,0)),"Job not found",IF(AND($C710="Labour",ISNA(MATCH($E710,Rates!$A$5:$A$19,0))),"Pick a work centre","OK")))</f>
        <v/>
      </c>
    </row>
    <row r="711" customFormat="false" ht="15" hidden="false" customHeight="false" outlineLevel="0" collapsed="false">
      <c r="A711" s="19"/>
      <c r="B711" s="15"/>
      <c r="C711" s="15"/>
      <c r="D711" s="15"/>
      <c r="E711" s="15"/>
      <c r="F711" s="21"/>
      <c r="G711" s="16"/>
      <c r="H711" s="15"/>
      <c r="I711" s="15"/>
      <c r="J711" s="15"/>
      <c r="K711" s="22" t="str">
        <f aca="false">IF(OR($B711="",$C711=""),"",IF($C711="Labour",N($F711)*IFERROR(INDEX(Rates!$B$5:$B$19,MATCH($E711,Rates!$A$5:$A$19,0)),0),N($F711)*N($G711)))</f>
        <v/>
      </c>
      <c r="L711" s="23" t="str">
        <f aca="false">IF(OR($B711="",$C711=""),"",IF(ISNA(MATCH($B711,Jobs!$A$5:$A$204,0)),"Job not found",IF(AND($C711="Labour",ISNA(MATCH($E711,Rates!$A$5:$A$19,0))),"Pick a work centre","OK")))</f>
        <v/>
      </c>
    </row>
    <row r="712" customFormat="false" ht="15" hidden="false" customHeight="false" outlineLevel="0" collapsed="false">
      <c r="A712" s="19"/>
      <c r="B712" s="15"/>
      <c r="C712" s="15"/>
      <c r="D712" s="15"/>
      <c r="E712" s="15"/>
      <c r="F712" s="21"/>
      <c r="G712" s="16"/>
      <c r="H712" s="15"/>
      <c r="I712" s="15"/>
      <c r="J712" s="15"/>
      <c r="K712" s="22" t="str">
        <f aca="false">IF(OR($B712="",$C712=""),"",IF($C712="Labour",N($F712)*IFERROR(INDEX(Rates!$B$5:$B$19,MATCH($E712,Rates!$A$5:$A$19,0)),0),N($F712)*N($G712)))</f>
        <v/>
      </c>
      <c r="L712" s="23" t="str">
        <f aca="false">IF(OR($B712="",$C712=""),"",IF(ISNA(MATCH($B712,Jobs!$A$5:$A$204,0)),"Job not found",IF(AND($C712="Labour",ISNA(MATCH($E712,Rates!$A$5:$A$19,0))),"Pick a work centre","OK")))</f>
        <v/>
      </c>
    </row>
    <row r="713" customFormat="false" ht="15" hidden="false" customHeight="false" outlineLevel="0" collapsed="false">
      <c r="A713" s="19"/>
      <c r="B713" s="15"/>
      <c r="C713" s="15"/>
      <c r="D713" s="15"/>
      <c r="E713" s="15"/>
      <c r="F713" s="21"/>
      <c r="G713" s="16"/>
      <c r="H713" s="15"/>
      <c r="I713" s="15"/>
      <c r="J713" s="15"/>
      <c r="K713" s="22" t="str">
        <f aca="false">IF(OR($B713="",$C713=""),"",IF($C713="Labour",N($F713)*IFERROR(INDEX(Rates!$B$5:$B$19,MATCH($E713,Rates!$A$5:$A$19,0)),0),N($F713)*N($G713)))</f>
        <v/>
      </c>
      <c r="L713" s="23" t="str">
        <f aca="false">IF(OR($B713="",$C713=""),"",IF(ISNA(MATCH($B713,Jobs!$A$5:$A$204,0)),"Job not found",IF(AND($C713="Labour",ISNA(MATCH($E713,Rates!$A$5:$A$19,0))),"Pick a work centre","OK")))</f>
        <v/>
      </c>
    </row>
    <row r="714" customFormat="false" ht="15" hidden="false" customHeight="false" outlineLevel="0" collapsed="false">
      <c r="A714" s="19"/>
      <c r="B714" s="15"/>
      <c r="C714" s="15"/>
      <c r="D714" s="15"/>
      <c r="E714" s="15"/>
      <c r="F714" s="21"/>
      <c r="G714" s="16"/>
      <c r="H714" s="15"/>
      <c r="I714" s="15"/>
      <c r="J714" s="15"/>
      <c r="K714" s="22" t="str">
        <f aca="false">IF(OR($B714="",$C714=""),"",IF($C714="Labour",N($F714)*IFERROR(INDEX(Rates!$B$5:$B$19,MATCH($E714,Rates!$A$5:$A$19,0)),0),N($F714)*N($G714)))</f>
        <v/>
      </c>
      <c r="L714" s="23" t="str">
        <f aca="false">IF(OR($B714="",$C714=""),"",IF(ISNA(MATCH($B714,Jobs!$A$5:$A$204,0)),"Job not found",IF(AND($C714="Labour",ISNA(MATCH($E714,Rates!$A$5:$A$19,0))),"Pick a work centre","OK")))</f>
        <v/>
      </c>
    </row>
    <row r="715" customFormat="false" ht="15" hidden="false" customHeight="false" outlineLevel="0" collapsed="false">
      <c r="A715" s="19"/>
      <c r="B715" s="15"/>
      <c r="C715" s="15"/>
      <c r="D715" s="15"/>
      <c r="E715" s="15"/>
      <c r="F715" s="21"/>
      <c r="G715" s="16"/>
      <c r="H715" s="15"/>
      <c r="I715" s="15"/>
      <c r="J715" s="15"/>
      <c r="K715" s="22" t="str">
        <f aca="false">IF(OR($B715="",$C715=""),"",IF($C715="Labour",N($F715)*IFERROR(INDEX(Rates!$B$5:$B$19,MATCH($E715,Rates!$A$5:$A$19,0)),0),N($F715)*N($G715)))</f>
        <v/>
      </c>
      <c r="L715" s="23" t="str">
        <f aca="false">IF(OR($B715="",$C715=""),"",IF(ISNA(MATCH($B715,Jobs!$A$5:$A$204,0)),"Job not found",IF(AND($C715="Labour",ISNA(MATCH($E715,Rates!$A$5:$A$19,0))),"Pick a work centre","OK")))</f>
        <v/>
      </c>
    </row>
    <row r="716" customFormat="false" ht="15" hidden="false" customHeight="false" outlineLevel="0" collapsed="false">
      <c r="A716" s="19"/>
      <c r="B716" s="15"/>
      <c r="C716" s="15"/>
      <c r="D716" s="15"/>
      <c r="E716" s="15"/>
      <c r="F716" s="21"/>
      <c r="G716" s="16"/>
      <c r="H716" s="15"/>
      <c r="I716" s="15"/>
      <c r="J716" s="15"/>
      <c r="K716" s="22" t="str">
        <f aca="false">IF(OR($B716="",$C716=""),"",IF($C716="Labour",N($F716)*IFERROR(INDEX(Rates!$B$5:$B$19,MATCH($E716,Rates!$A$5:$A$19,0)),0),N($F716)*N($G716)))</f>
        <v/>
      </c>
      <c r="L716" s="23" t="str">
        <f aca="false">IF(OR($B716="",$C716=""),"",IF(ISNA(MATCH($B716,Jobs!$A$5:$A$204,0)),"Job not found",IF(AND($C716="Labour",ISNA(MATCH($E716,Rates!$A$5:$A$19,0))),"Pick a work centre","OK")))</f>
        <v/>
      </c>
    </row>
    <row r="717" customFormat="false" ht="15" hidden="false" customHeight="false" outlineLevel="0" collapsed="false">
      <c r="A717" s="19"/>
      <c r="B717" s="15"/>
      <c r="C717" s="15"/>
      <c r="D717" s="15"/>
      <c r="E717" s="15"/>
      <c r="F717" s="21"/>
      <c r="G717" s="16"/>
      <c r="H717" s="15"/>
      <c r="I717" s="15"/>
      <c r="J717" s="15"/>
      <c r="K717" s="22" t="str">
        <f aca="false">IF(OR($B717="",$C717=""),"",IF($C717="Labour",N($F717)*IFERROR(INDEX(Rates!$B$5:$B$19,MATCH($E717,Rates!$A$5:$A$19,0)),0),N($F717)*N($G717)))</f>
        <v/>
      </c>
      <c r="L717" s="23" t="str">
        <f aca="false">IF(OR($B717="",$C717=""),"",IF(ISNA(MATCH($B717,Jobs!$A$5:$A$204,0)),"Job not found",IF(AND($C717="Labour",ISNA(MATCH($E717,Rates!$A$5:$A$19,0))),"Pick a work centre","OK")))</f>
        <v/>
      </c>
    </row>
    <row r="718" customFormat="false" ht="15" hidden="false" customHeight="false" outlineLevel="0" collapsed="false">
      <c r="A718" s="19"/>
      <c r="B718" s="15"/>
      <c r="C718" s="15"/>
      <c r="D718" s="15"/>
      <c r="E718" s="15"/>
      <c r="F718" s="21"/>
      <c r="G718" s="16"/>
      <c r="H718" s="15"/>
      <c r="I718" s="15"/>
      <c r="J718" s="15"/>
      <c r="K718" s="22" t="str">
        <f aca="false">IF(OR($B718="",$C718=""),"",IF($C718="Labour",N($F718)*IFERROR(INDEX(Rates!$B$5:$B$19,MATCH($E718,Rates!$A$5:$A$19,0)),0),N($F718)*N($G718)))</f>
        <v/>
      </c>
      <c r="L718" s="23" t="str">
        <f aca="false">IF(OR($B718="",$C718=""),"",IF(ISNA(MATCH($B718,Jobs!$A$5:$A$204,0)),"Job not found",IF(AND($C718="Labour",ISNA(MATCH($E718,Rates!$A$5:$A$19,0))),"Pick a work centre","OK")))</f>
        <v/>
      </c>
    </row>
    <row r="719" customFormat="false" ht="15" hidden="false" customHeight="false" outlineLevel="0" collapsed="false">
      <c r="A719" s="19"/>
      <c r="B719" s="15"/>
      <c r="C719" s="15"/>
      <c r="D719" s="15"/>
      <c r="E719" s="15"/>
      <c r="F719" s="21"/>
      <c r="G719" s="16"/>
      <c r="H719" s="15"/>
      <c r="I719" s="15"/>
      <c r="J719" s="15"/>
      <c r="K719" s="22" t="str">
        <f aca="false">IF(OR($B719="",$C719=""),"",IF($C719="Labour",N($F719)*IFERROR(INDEX(Rates!$B$5:$B$19,MATCH($E719,Rates!$A$5:$A$19,0)),0),N($F719)*N($G719)))</f>
        <v/>
      </c>
      <c r="L719" s="23" t="str">
        <f aca="false">IF(OR($B719="",$C719=""),"",IF(ISNA(MATCH($B719,Jobs!$A$5:$A$204,0)),"Job not found",IF(AND($C719="Labour",ISNA(MATCH($E719,Rates!$A$5:$A$19,0))),"Pick a work centre","OK")))</f>
        <v/>
      </c>
    </row>
    <row r="720" customFormat="false" ht="15" hidden="false" customHeight="false" outlineLevel="0" collapsed="false">
      <c r="A720" s="19"/>
      <c r="B720" s="15"/>
      <c r="C720" s="15"/>
      <c r="D720" s="15"/>
      <c r="E720" s="15"/>
      <c r="F720" s="21"/>
      <c r="G720" s="16"/>
      <c r="H720" s="15"/>
      <c r="I720" s="15"/>
      <c r="J720" s="15"/>
      <c r="K720" s="22" t="str">
        <f aca="false">IF(OR($B720="",$C720=""),"",IF($C720="Labour",N($F720)*IFERROR(INDEX(Rates!$B$5:$B$19,MATCH($E720,Rates!$A$5:$A$19,0)),0),N($F720)*N($G720)))</f>
        <v/>
      </c>
      <c r="L720" s="23" t="str">
        <f aca="false">IF(OR($B720="",$C720=""),"",IF(ISNA(MATCH($B720,Jobs!$A$5:$A$204,0)),"Job not found",IF(AND($C720="Labour",ISNA(MATCH($E720,Rates!$A$5:$A$19,0))),"Pick a work centre","OK")))</f>
        <v/>
      </c>
    </row>
    <row r="721" customFormat="false" ht="15" hidden="false" customHeight="false" outlineLevel="0" collapsed="false">
      <c r="A721" s="19"/>
      <c r="B721" s="15"/>
      <c r="C721" s="15"/>
      <c r="D721" s="15"/>
      <c r="E721" s="15"/>
      <c r="F721" s="21"/>
      <c r="G721" s="16"/>
      <c r="H721" s="15"/>
      <c r="I721" s="15"/>
      <c r="J721" s="15"/>
      <c r="K721" s="22" t="str">
        <f aca="false">IF(OR($B721="",$C721=""),"",IF($C721="Labour",N($F721)*IFERROR(INDEX(Rates!$B$5:$B$19,MATCH($E721,Rates!$A$5:$A$19,0)),0),N($F721)*N($G721)))</f>
        <v/>
      </c>
      <c r="L721" s="23" t="str">
        <f aca="false">IF(OR($B721="",$C721=""),"",IF(ISNA(MATCH($B721,Jobs!$A$5:$A$204,0)),"Job not found",IF(AND($C721="Labour",ISNA(MATCH($E721,Rates!$A$5:$A$19,0))),"Pick a work centre","OK")))</f>
        <v/>
      </c>
    </row>
    <row r="722" customFormat="false" ht="15" hidden="false" customHeight="false" outlineLevel="0" collapsed="false">
      <c r="A722" s="19"/>
      <c r="B722" s="15"/>
      <c r="C722" s="15"/>
      <c r="D722" s="15"/>
      <c r="E722" s="15"/>
      <c r="F722" s="21"/>
      <c r="G722" s="16"/>
      <c r="H722" s="15"/>
      <c r="I722" s="15"/>
      <c r="J722" s="15"/>
      <c r="K722" s="22" t="str">
        <f aca="false">IF(OR($B722="",$C722=""),"",IF($C722="Labour",N($F722)*IFERROR(INDEX(Rates!$B$5:$B$19,MATCH($E722,Rates!$A$5:$A$19,0)),0),N($F722)*N($G722)))</f>
        <v/>
      </c>
      <c r="L722" s="23" t="str">
        <f aca="false">IF(OR($B722="",$C722=""),"",IF(ISNA(MATCH($B722,Jobs!$A$5:$A$204,0)),"Job not found",IF(AND($C722="Labour",ISNA(MATCH($E722,Rates!$A$5:$A$19,0))),"Pick a work centre","OK")))</f>
        <v/>
      </c>
    </row>
    <row r="723" customFormat="false" ht="15" hidden="false" customHeight="false" outlineLevel="0" collapsed="false">
      <c r="A723" s="19"/>
      <c r="B723" s="15"/>
      <c r="C723" s="15"/>
      <c r="D723" s="15"/>
      <c r="E723" s="15"/>
      <c r="F723" s="21"/>
      <c r="G723" s="16"/>
      <c r="H723" s="15"/>
      <c r="I723" s="15"/>
      <c r="J723" s="15"/>
      <c r="K723" s="22" t="str">
        <f aca="false">IF(OR($B723="",$C723=""),"",IF($C723="Labour",N($F723)*IFERROR(INDEX(Rates!$B$5:$B$19,MATCH($E723,Rates!$A$5:$A$19,0)),0),N($F723)*N($G723)))</f>
        <v/>
      </c>
      <c r="L723" s="23" t="str">
        <f aca="false">IF(OR($B723="",$C723=""),"",IF(ISNA(MATCH($B723,Jobs!$A$5:$A$204,0)),"Job not found",IF(AND($C723="Labour",ISNA(MATCH($E723,Rates!$A$5:$A$19,0))),"Pick a work centre","OK")))</f>
        <v/>
      </c>
    </row>
    <row r="724" customFormat="false" ht="15" hidden="false" customHeight="false" outlineLevel="0" collapsed="false">
      <c r="A724" s="19"/>
      <c r="B724" s="15"/>
      <c r="C724" s="15"/>
      <c r="D724" s="15"/>
      <c r="E724" s="15"/>
      <c r="F724" s="21"/>
      <c r="G724" s="16"/>
      <c r="H724" s="15"/>
      <c r="I724" s="15"/>
      <c r="J724" s="15"/>
      <c r="K724" s="22" t="str">
        <f aca="false">IF(OR($B724="",$C724=""),"",IF($C724="Labour",N($F724)*IFERROR(INDEX(Rates!$B$5:$B$19,MATCH($E724,Rates!$A$5:$A$19,0)),0),N($F724)*N($G724)))</f>
        <v/>
      </c>
      <c r="L724" s="23" t="str">
        <f aca="false">IF(OR($B724="",$C724=""),"",IF(ISNA(MATCH($B724,Jobs!$A$5:$A$204,0)),"Job not found",IF(AND($C724="Labour",ISNA(MATCH($E724,Rates!$A$5:$A$19,0))),"Pick a work centre","OK")))</f>
        <v/>
      </c>
    </row>
    <row r="725" customFormat="false" ht="15" hidden="false" customHeight="false" outlineLevel="0" collapsed="false">
      <c r="A725" s="19"/>
      <c r="B725" s="15"/>
      <c r="C725" s="15"/>
      <c r="D725" s="15"/>
      <c r="E725" s="15"/>
      <c r="F725" s="21"/>
      <c r="G725" s="16"/>
      <c r="H725" s="15"/>
      <c r="I725" s="15"/>
      <c r="J725" s="15"/>
      <c r="K725" s="22" t="str">
        <f aca="false">IF(OR($B725="",$C725=""),"",IF($C725="Labour",N($F725)*IFERROR(INDEX(Rates!$B$5:$B$19,MATCH($E725,Rates!$A$5:$A$19,0)),0),N($F725)*N($G725)))</f>
        <v/>
      </c>
      <c r="L725" s="23" t="str">
        <f aca="false">IF(OR($B725="",$C725=""),"",IF(ISNA(MATCH($B725,Jobs!$A$5:$A$204,0)),"Job not found",IF(AND($C725="Labour",ISNA(MATCH($E725,Rates!$A$5:$A$19,0))),"Pick a work centre","OK")))</f>
        <v/>
      </c>
    </row>
    <row r="726" customFormat="false" ht="15" hidden="false" customHeight="false" outlineLevel="0" collapsed="false">
      <c r="A726" s="19"/>
      <c r="B726" s="15"/>
      <c r="C726" s="15"/>
      <c r="D726" s="15"/>
      <c r="E726" s="15"/>
      <c r="F726" s="21"/>
      <c r="G726" s="16"/>
      <c r="H726" s="15"/>
      <c r="I726" s="15"/>
      <c r="J726" s="15"/>
      <c r="K726" s="22" t="str">
        <f aca="false">IF(OR($B726="",$C726=""),"",IF($C726="Labour",N($F726)*IFERROR(INDEX(Rates!$B$5:$B$19,MATCH($E726,Rates!$A$5:$A$19,0)),0),N($F726)*N($G726)))</f>
        <v/>
      </c>
      <c r="L726" s="23" t="str">
        <f aca="false">IF(OR($B726="",$C726=""),"",IF(ISNA(MATCH($B726,Jobs!$A$5:$A$204,0)),"Job not found",IF(AND($C726="Labour",ISNA(MATCH($E726,Rates!$A$5:$A$19,0))),"Pick a work centre","OK")))</f>
        <v/>
      </c>
    </row>
    <row r="727" customFormat="false" ht="15" hidden="false" customHeight="false" outlineLevel="0" collapsed="false">
      <c r="A727" s="19"/>
      <c r="B727" s="15"/>
      <c r="C727" s="15"/>
      <c r="D727" s="15"/>
      <c r="E727" s="15"/>
      <c r="F727" s="21"/>
      <c r="G727" s="16"/>
      <c r="H727" s="15"/>
      <c r="I727" s="15"/>
      <c r="J727" s="15"/>
      <c r="K727" s="22" t="str">
        <f aca="false">IF(OR($B727="",$C727=""),"",IF($C727="Labour",N($F727)*IFERROR(INDEX(Rates!$B$5:$B$19,MATCH($E727,Rates!$A$5:$A$19,0)),0),N($F727)*N($G727)))</f>
        <v/>
      </c>
      <c r="L727" s="23" t="str">
        <f aca="false">IF(OR($B727="",$C727=""),"",IF(ISNA(MATCH($B727,Jobs!$A$5:$A$204,0)),"Job not found",IF(AND($C727="Labour",ISNA(MATCH($E727,Rates!$A$5:$A$19,0))),"Pick a work centre","OK")))</f>
        <v/>
      </c>
    </row>
    <row r="728" customFormat="false" ht="15" hidden="false" customHeight="false" outlineLevel="0" collapsed="false">
      <c r="A728" s="19"/>
      <c r="B728" s="15"/>
      <c r="C728" s="15"/>
      <c r="D728" s="15"/>
      <c r="E728" s="15"/>
      <c r="F728" s="21"/>
      <c r="G728" s="16"/>
      <c r="H728" s="15"/>
      <c r="I728" s="15"/>
      <c r="J728" s="15"/>
      <c r="K728" s="22" t="str">
        <f aca="false">IF(OR($B728="",$C728=""),"",IF($C728="Labour",N($F728)*IFERROR(INDEX(Rates!$B$5:$B$19,MATCH($E728,Rates!$A$5:$A$19,0)),0),N($F728)*N($G728)))</f>
        <v/>
      </c>
      <c r="L728" s="23" t="str">
        <f aca="false">IF(OR($B728="",$C728=""),"",IF(ISNA(MATCH($B728,Jobs!$A$5:$A$204,0)),"Job not found",IF(AND($C728="Labour",ISNA(MATCH($E728,Rates!$A$5:$A$19,0))),"Pick a work centre","OK")))</f>
        <v/>
      </c>
    </row>
    <row r="729" customFormat="false" ht="15" hidden="false" customHeight="false" outlineLevel="0" collapsed="false">
      <c r="A729" s="19"/>
      <c r="B729" s="15"/>
      <c r="C729" s="15"/>
      <c r="D729" s="15"/>
      <c r="E729" s="15"/>
      <c r="F729" s="21"/>
      <c r="G729" s="16"/>
      <c r="H729" s="15"/>
      <c r="I729" s="15"/>
      <c r="J729" s="15"/>
      <c r="K729" s="22" t="str">
        <f aca="false">IF(OR($B729="",$C729=""),"",IF($C729="Labour",N($F729)*IFERROR(INDEX(Rates!$B$5:$B$19,MATCH($E729,Rates!$A$5:$A$19,0)),0),N($F729)*N($G729)))</f>
        <v/>
      </c>
      <c r="L729" s="23" t="str">
        <f aca="false">IF(OR($B729="",$C729=""),"",IF(ISNA(MATCH($B729,Jobs!$A$5:$A$204,0)),"Job not found",IF(AND($C729="Labour",ISNA(MATCH($E729,Rates!$A$5:$A$19,0))),"Pick a work centre","OK")))</f>
        <v/>
      </c>
    </row>
    <row r="730" customFormat="false" ht="15" hidden="false" customHeight="false" outlineLevel="0" collapsed="false">
      <c r="A730" s="19"/>
      <c r="B730" s="15"/>
      <c r="C730" s="15"/>
      <c r="D730" s="15"/>
      <c r="E730" s="15"/>
      <c r="F730" s="21"/>
      <c r="G730" s="16"/>
      <c r="H730" s="15"/>
      <c r="I730" s="15"/>
      <c r="J730" s="15"/>
      <c r="K730" s="22" t="str">
        <f aca="false">IF(OR($B730="",$C730=""),"",IF($C730="Labour",N($F730)*IFERROR(INDEX(Rates!$B$5:$B$19,MATCH($E730,Rates!$A$5:$A$19,0)),0),N($F730)*N($G730)))</f>
        <v/>
      </c>
      <c r="L730" s="23" t="str">
        <f aca="false">IF(OR($B730="",$C730=""),"",IF(ISNA(MATCH($B730,Jobs!$A$5:$A$204,0)),"Job not found",IF(AND($C730="Labour",ISNA(MATCH($E730,Rates!$A$5:$A$19,0))),"Pick a work centre","OK")))</f>
        <v/>
      </c>
    </row>
    <row r="731" customFormat="false" ht="15" hidden="false" customHeight="false" outlineLevel="0" collapsed="false">
      <c r="A731" s="19"/>
      <c r="B731" s="15"/>
      <c r="C731" s="15"/>
      <c r="D731" s="15"/>
      <c r="E731" s="15"/>
      <c r="F731" s="21"/>
      <c r="G731" s="16"/>
      <c r="H731" s="15"/>
      <c r="I731" s="15"/>
      <c r="J731" s="15"/>
      <c r="K731" s="22" t="str">
        <f aca="false">IF(OR($B731="",$C731=""),"",IF($C731="Labour",N($F731)*IFERROR(INDEX(Rates!$B$5:$B$19,MATCH($E731,Rates!$A$5:$A$19,0)),0),N($F731)*N($G731)))</f>
        <v/>
      </c>
      <c r="L731" s="23" t="str">
        <f aca="false">IF(OR($B731="",$C731=""),"",IF(ISNA(MATCH($B731,Jobs!$A$5:$A$204,0)),"Job not found",IF(AND($C731="Labour",ISNA(MATCH($E731,Rates!$A$5:$A$19,0))),"Pick a work centre","OK")))</f>
        <v/>
      </c>
    </row>
    <row r="732" customFormat="false" ht="15" hidden="false" customHeight="false" outlineLevel="0" collapsed="false">
      <c r="A732" s="19"/>
      <c r="B732" s="15"/>
      <c r="C732" s="15"/>
      <c r="D732" s="15"/>
      <c r="E732" s="15"/>
      <c r="F732" s="21"/>
      <c r="G732" s="16"/>
      <c r="H732" s="15"/>
      <c r="I732" s="15"/>
      <c r="J732" s="15"/>
      <c r="K732" s="22" t="str">
        <f aca="false">IF(OR($B732="",$C732=""),"",IF($C732="Labour",N($F732)*IFERROR(INDEX(Rates!$B$5:$B$19,MATCH($E732,Rates!$A$5:$A$19,0)),0),N($F732)*N($G732)))</f>
        <v/>
      </c>
      <c r="L732" s="23" t="str">
        <f aca="false">IF(OR($B732="",$C732=""),"",IF(ISNA(MATCH($B732,Jobs!$A$5:$A$204,0)),"Job not found",IF(AND($C732="Labour",ISNA(MATCH($E732,Rates!$A$5:$A$19,0))),"Pick a work centre","OK")))</f>
        <v/>
      </c>
    </row>
    <row r="733" customFormat="false" ht="15" hidden="false" customHeight="false" outlineLevel="0" collapsed="false">
      <c r="A733" s="19"/>
      <c r="B733" s="15"/>
      <c r="C733" s="15"/>
      <c r="D733" s="15"/>
      <c r="E733" s="15"/>
      <c r="F733" s="21"/>
      <c r="G733" s="16"/>
      <c r="H733" s="15"/>
      <c r="I733" s="15"/>
      <c r="J733" s="15"/>
      <c r="K733" s="22" t="str">
        <f aca="false">IF(OR($B733="",$C733=""),"",IF($C733="Labour",N($F733)*IFERROR(INDEX(Rates!$B$5:$B$19,MATCH($E733,Rates!$A$5:$A$19,0)),0),N($F733)*N($G733)))</f>
        <v/>
      </c>
      <c r="L733" s="23" t="str">
        <f aca="false">IF(OR($B733="",$C733=""),"",IF(ISNA(MATCH($B733,Jobs!$A$5:$A$204,0)),"Job not found",IF(AND($C733="Labour",ISNA(MATCH($E733,Rates!$A$5:$A$19,0))),"Pick a work centre","OK")))</f>
        <v/>
      </c>
    </row>
    <row r="734" customFormat="false" ht="15" hidden="false" customHeight="false" outlineLevel="0" collapsed="false">
      <c r="A734" s="19"/>
      <c r="B734" s="15"/>
      <c r="C734" s="15"/>
      <c r="D734" s="15"/>
      <c r="E734" s="15"/>
      <c r="F734" s="21"/>
      <c r="G734" s="16"/>
      <c r="H734" s="15"/>
      <c r="I734" s="15"/>
      <c r="J734" s="15"/>
      <c r="K734" s="22" t="str">
        <f aca="false">IF(OR($B734="",$C734=""),"",IF($C734="Labour",N($F734)*IFERROR(INDEX(Rates!$B$5:$B$19,MATCH($E734,Rates!$A$5:$A$19,0)),0),N($F734)*N($G734)))</f>
        <v/>
      </c>
      <c r="L734" s="23" t="str">
        <f aca="false">IF(OR($B734="",$C734=""),"",IF(ISNA(MATCH($B734,Jobs!$A$5:$A$204,0)),"Job not found",IF(AND($C734="Labour",ISNA(MATCH($E734,Rates!$A$5:$A$19,0))),"Pick a work centre","OK")))</f>
        <v/>
      </c>
    </row>
    <row r="735" customFormat="false" ht="15" hidden="false" customHeight="false" outlineLevel="0" collapsed="false">
      <c r="A735" s="19"/>
      <c r="B735" s="15"/>
      <c r="C735" s="15"/>
      <c r="D735" s="15"/>
      <c r="E735" s="15"/>
      <c r="F735" s="21"/>
      <c r="G735" s="16"/>
      <c r="H735" s="15"/>
      <c r="I735" s="15"/>
      <c r="J735" s="15"/>
      <c r="K735" s="22" t="str">
        <f aca="false">IF(OR($B735="",$C735=""),"",IF($C735="Labour",N($F735)*IFERROR(INDEX(Rates!$B$5:$B$19,MATCH($E735,Rates!$A$5:$A$19,0)),0),N($F735)*N($G735)))</f>
        <v/>
      </c>
      <c r="L735" s="23" t="str">
        <f aca="false">IF(OR($B735="",$C735=""),"",IF(ISNA(MATCH($B735,Jobs!$A$5:$A$204,0)),"Job not found",IF(AND($C735="Labour",ISNA(MATCH($E735,Rates!$A$5:$A$19,0))),"Pick a work centre","OK")))</f>
        <v/>
      </c>
    </row>
    <row r="736" customFormat="false" ht="15" hidden="false" customHeight="false" outlineLevel="0" collapsed="false">
      <c r="A736" s="19"/>
      <c r="B736" s="15"/>
      <c r="C736" s="15"/>
      <c r="D736" s="15"/>
      <c r="E736" s="15"/>
      <c r="F736" s="21"/>
      <c r="G736" s="16"/>
      <c r="H736" s="15"/>
      <c r="I736" s="15"/>
      <c r="J736" s="15"/>
      <c r="K736" s="22" t="str">
        <f aca="false">IF(OR($B736="",$C736=""),"",IF($C736="Labour",N($F736)*IFERROR(INDEX(Rates!$B$5:$B$19,MATCH($E736,Rates!$A$5:$A$19,0)),0),N($F736)*N($G736)))</f>
        <v/>
      </c>
      <c r="L736" s="23" t="str">
        <f aca="false">IF(OR($B736="",$C736=""),"",IF(ISNA(MATCH($B736,Jobs!$A$5:$A$204,0)),"Job not found",IF(AND($C736="Labour",ISNA(MATCH($E736,Rates!$A$5:$A$19,0))),"Pick a work centre","OK")))</f>
        <v/>
      </c>
    </row>
    <row r="737" customFormat="false" ht="15" hidden="false" customHeight="false" outlineLevel="0" collapsed="false">
      <c r="A737" s="19"/>
      <c r="B737" s="15"/>
      <c r="C737" s="15"/>
      <c r="D737" s="15"/>
      <c r="E737" s="15"/>
      <c r="F737" s="21"/>
      <c r="G737" s="16"/>
      <c r="H737" s="15"/>
      <c r="I737" s="15"/>
      <c r="J737" s="15"/>
      <c r="K737" s="22" t="str">
        <f aca="false">IF(OR($B737="",$C737=""),"",IF($C737="Labour",N($F737)*IFERROR(INDEX(Rates!$B$5:$B$19,MATCH($E737,Rates!$A$5:$A$19,0)),0),N($F737)*N($G737)))</f>
        <v/>
      </c>
      <c r="L737" s="23" t="str">
        <f aca="false">IF(OR($B737="",$C737=""),"",IF(ISNA(MATCH($B737,Jobs!$A$5:$A$204,0)),"Job not found",IF(AND($C737="Labour",ISNA(MATCH($E737,Rates!$A$5:$A$19,0))),"Pick a work centre","OK")))</f>
        <v/>
      </c>
    </row>
    <row r="738" customFormat="false" ht="15" hidden="false" customHeight="false" outlineLevel="0" collapsed="false">
      <c r="A738" s="19"/>
      <c r="B738" s="15"/>
      <c r="C738" s="15"/>
      <c r="D738" s="15"/>
      <c r="E738" s="15"/>
      <c r="F738" s="21"/>
      <c r="G738" s="16"/>
      <c r="H738" s="15"/>
      <c r="I738" s="15"/>
      <c r="J738" s="15"/>
      <c r="K738" s="22" t="str">
        <f aca="false">IF(OR($B738="",$C738=""),"",IF($C738="Labour",N($F738)*IFERROR(INDEX(Rates!$B$5:$B$19,MATCH($E738,Rates!$A$5:$A$19,0)),0),N($F738)*N($G738)))</f>
        <v/>
      </c>
      <c r="L738" s="23" t="str">
        <f aca="false">IF(OR($B738="",$C738=""),"",IF(ISNA(MATCH($B738,Jobs!$A$5:$A$204,0)),"Job not found",IF(AND($C738="Labour",ISNA(MATCH($E738,Rates!$A$5:$A$19,0))),"Pick a work centre","OK")))</f>
        <v/>
      </c>
    </row>
    <row r="739" customFormat="false" ht="15" hidden="false" customHeight="false" outlineLevel="0" collapsed="false">
      <c r="A739" s="19"/>
      <c r="B739" s="15"/>
      <c r="C739" s="15"/>
      <c r="D739" s="15"/>
      <c r="E739" s="15"/>
      <c r="F739" s="21"/>
      <c r="G739" s="16"/>
      <c r="H739" s="15"/>
      <c r="I739" s="15"/>
      <c r="J739" s="15"/>
      <c r="K739" s="22" t="str">
        <f aca="false">IF(OR($B739="",$C739=""),"",IF($C739="Labour",N($F739)*IFERROR(INDEX(Rates!$B$5:$B$19,MATCH($E739,Rates!$A$5:$A$19,0)),0),N($F739)*N($G739)))</f>
        <v/>
      </c>
      <c r="L739" s="23" t="str">
        <f aca="false">IF(OR($B739="",$C739=""),"",IF(ISNA(MATCH($B739,Jobs!$A$5:$A$204,0)),"Job not found",IF(AND($C739="Labour",ISNA(MATCH($E739,Rates!$A$5:$A$19,0))),"Pick a work centre","OK")))</f>
        <v/>
      </c>
    </row>
    <row r="740" customFormat="false" ht="15" hidden="false" customHeight="false" outlineLevel="0" collapsed="false">
      <c r="A740" s="19"/>
      <c r="B740" s="15"/>
      <c r="C740" s="15"/>
      <c r="D740" s="15"/>
      <c r="E740" s="15"/>
      <c r="F740" s="21"/>
      <c r="G740" s="16"/>
      <c r="H740" s="15"/>
      <c r="I740" s="15"/>
      <c r="J740" s="15"/>
      <c r="K740" s="22" t="str">
        <f aca="false">IF(OR($B740="",$C740=""),"",IF($C740="Labour",N($F740)*IFERROR(INDEX(Rates!$B$5:$B$19,MATCH($E740,Rates!$A$5:$A$19,0)),0),N($F740)*N($G740)))</f>
        <v/>
      </c>
      <c r="L740" s="23" t="str">
        <f aca="false">IF(OR($B740="",$C740=""),"",IF(ISNA(MATCH($B740,Jobs!$A$5:$A$204,0)),"Job not found",IF(AND($C740="Labour",ISNA(MATCH($E740,Rates!$A$5:$A$19,0))),"Pick a work centre","OK")))</f>
        <v/>
      </c>
    </row>
    <row r="741" customFormat="false" ht="15" hidden="false" customHeight="false" outlineLevel="0" collapsed="false">
      <c r="A741" s="19"/>
      <c r="B741" s="15"/>
      <c r="C741" s="15"/>
      <c r="D741" s="15"/>
      <c r="E741" s="15"/>
      <c r="F741" s="21"/>
      <c r="G741" s="16"/>
      <c r="H741" s="15"/>
      <c r="I741" s="15"/>
      <c r="J741" s="15"/>
      <c r="K741" s="22" t="str">
        <f aca="false">IF(OR($B741="",$C741=""),"",IF($C741="Labour",N($F741)*IFERROR(INDEX(Rates!$B$5:$B$19,MATCH($E741,Rates!$A$5:$A$19,0)),0),N($F741)*N($G741)))</f>
        <v/>
      </c>
      <c r="L741" s="23" t="str">
        <f aca="false">IF(OR($B741="",$C741=""),"",IF(ISNA(MATCH($B741,Jobs!$A$5:$A$204,0)),"Job not found",IF(AND($C741="Labour",ISNA(MATCH($E741,Rates!$A$5:$A$19,0))),"Pick a work centre","OK")))</f>
        <v/>
      </c>
    </row>
    <row r="742" customFormat="false" ht="15" hidden="false" customHeight="false" outlineLevel="0" collapsed="false">
      <c r="A742" s="19"/>
      <c r="B742" s="15"/>
      <c r="C742" s="15"/>
      <c r="D742" s="15"/>
      <c r="E742" s="15"/>
      <c r="F742" s="21"/>
      <c r="G742" s="16"/>
      <c r="H742" s="15"/>
      <c r="I742" s="15"/>
      <c r="J742" s="15"/>
      <c r="K742" s="22" t="str">
        <f aca="false">IF(OR($B742="",$C742=""),"",IF($C742="Labour",N($F742)*IFERROR(INDEX(Rates!$B$5:$B$19,MATCH($E742,Rates!$A$5:$A$19,0)),0),N($F742)*N($G742)))</f>
        <v/>
      </c>
      <c r="L742" s="23" t="str">
        <f aca="false">IF(OR($B742="",$C742=""),"",IF(ISNA(MATCH($B742,Jobs!$A$5:$A$204,0)),"Job not found",IF(AND($C742="Labour",ISNA(MATCH($E742,Rates!$A$5:$A$19,0))),"Pick a work centre","OK")))</f>
        <v/>
      </c>
    </row>
    <row r="743" customFormat="false" ht="15" hidden="false" customHeight="false" outlineLevel="0" collapsed="false">
      <c r="A743" s="19"/>
      <c r="B743" s="15"/>
      <c r="C743" s="15"/>
      <c r="D743" s="15"/>
      <c r="E743" s="15"/>
      <c r="F743" s="21"/>
      <c r="G743" s="16"/>
      <c r="H743" s="15"/>
      <c r="I743" s="15"/>
      <c r="J743" s="15"/>
      <c r="K743" s="22" t="str">
        <f aca="false">IF(OR($B743="",$C743=""),"",IF($C743="Labour",N($F743)*IFERROR(INDEX(Rates!$B$5:$B$19,MATCH($E743,Rates!$A$5:$A$19,0)),0),N($F743)*N($G743)))</f>
        <v/>
      </c>
      <c r="L743" s="23" t="str">
        <f aca="false">IF(OR($B743="",$C743=""),"",IF(ISNA(MATCH($B743,Jobs!$A$5:$A$204,0)),"Job not found",IF(AND($C743="Labour",ISNA(MATCH($E743,Rates!$A$5:$A$19,0))),"Pick a work centre","OK")))</f>
        <v/>
      </c>
    </row>
    <row r="744" customFormat="false" ht="15" hidden="false" customHeight="false" outlineLevel="0" collapsed="false">
      <c r="A744" s="19"/>
      <c r="B744" s="15"/>
      <c r="C744" s="15"/>
      <c r="D744" s="15"/>
      <c r="E744" s="15"/>
      <c r="F744" s="21"/>
      <c r="G744" s="16"/>
      <c r="H744" s="15"/>
      <c r="I744" s="15"/>
      <c r="J744" s="15"/>
      <c r="K744" s="22" t="str">
        <f aca="false">IF(OR($B744="",$C744=""),"",IF($C744="Labour",N($F744)*IFERROR(INDEX(Rates!$B$5:$B$19,MATCH($E744,Rates!$A$5:$A$19,0)),0),N($F744)*N($G744)))</f>
        <v/>
      </c>
      <c r="L744" s="23" t="str">
        <f aca="false">IF(OR($B744="",$C744=""),"",IF(ISNA(MATCH($B744,Jobs!$A$5:$A$204,0)),"Job not found",IF(AND($C744="Labour",ISNA(MATCH($E744,Rates!$A$5:$A$19,0))),"Pick a work centre","OK")))</f>
        <v/>
      </c>
    </row>
    <row r="745" customFormat="false" ht="15" hidden="false" customHeight="false" outlineLevel="0" collapsed="false">
      <c r="A745" s="19"/>
      <c r="B745" s="15"/>
      <c r="C745" s="15"/>
      <c r="D745" s="15"/>
      <c r="E745" s="15"/>
      <c r="F745" s="21"/>
      <c r="G745" s="16"/>
      <c r="H745" s="15"/>
      <c r="I745" s="15"/>
      <c r="J745" s="15"/>
      <c r="K745" s="22" t="str">
        <f aca="false">IF(OR($B745="",$C745=""),"",IF($C745="Labour",N($F745)*IFERROR(INDEX(Rates!$B$5:$B$19,MATCH($E745,Rates!$A$5:$A$19,0)),0),N($F745)*N($G745)))</f>
        <v/>
      </c>
      <c r="L745" s="23" t="str">
        <f aca="false">IF(OR($B745="",$C745=""),"",IF(ISNA(MATCH($B745,Jobs!$A$5:$A$204,0)),"Job not found",IF(AND($C745="Labour",ISNA(MATCH($E745,Rates!$A$5:$A$19,0))),"Pick a work centre","OK")))</f>
        <v/>
      </c>
    </row>
    <row r="746" customFormat="false" ht="15" hidden="false" customHeight="false" outlineLevel="0" collapsed="false">
      <c r="A746" s="19"/>
      <c r="B746" s="15"/>
      <c r="C746" s="15"/>
      <c r="D746" s="15"/>
      <c r="E746" s="15"/>
      <c r="F746" s="21"/>
      <c r="G746" s="16"/>
      <c r="H746" s="15"/>
      <c r="I746" s="15"/>
      <c r="J746" s="15"/>
      <c r="K746" s="22" t="str">
        <f aca="false">IF(OR($B746="",$C746=""),"",IF($C746="Labour",N($F746)*IFERROR(INDEX(Rates!$B$5:$B$19,MATCH($E746,Rates!$A$5:$A$19,0)),0),N($F746)*N($G746)))</f>
        <v/>
      </c>
      <c r="L746" s="23" t="str">
        <f aca="false">IF(OR($B746="",$C746=""),"",IF(ISNA(MATCH($B746,Jobs!$A$5:$A$204,0)),"Job not found",IF(AND($C746="Labour",ISNA(MATCH($E746,Rates!$A$5:$A$19,0))),"Pick a work centre","OK")))</f>
        <v/>
      </c>
    </row>
    <row r="747" customFormat="false" ht="15" hidden="false" customHeight="false" outlineLevel="0" collapsed="false">
      <c r="A747" s="19"/>
      <c r="B747" s="15"/>
      <c r="C747" s="15"/>
      <c r="D747" s="15"/>
      <c r="E747" s="15"/>
      <c r="F747" s="21"/>
      <c r="G747" s="16"/>
      <c r="H747" s="15"/>
      <c r="I747" s="15"/>
      <c r="J747" s="15"/>
      <c r="K747" s="22" t="str">
        <f aca="false">IF(OR($B747="",$C747=""),"",IF($C747="Labour",N($F747)*IFERROR(INDEX(Rates!$B$5:$B$19,MATCH($E747,Rates!$A$5:$A$19,0)),0),N($F747)*N($G747)))</f>
        <v/>
      </c>
      <c r="L747" s="23" t="str">
        <f aca="false">IF(OR($B747="",$C747=""),"",IF(ISNA(MATCH($B747,Jobs!$A$5:$A$204,0)),"Job not found",IF(AND($C747="Labour",ISNA(MATCH($E747,Rates!$A$5:$A$19,0))),"Pick a work centre","OK")))</f>
        <v/>
      </c>
    </row>
    <row r="748" customFormat="false" ht="15" hidden="false" customHeight="false" outlineLevel="0" collapsed="false">
      <c r="A748" s="19"/>
      <c r="B748" s="15"/>
      <c r="C748" s="15"/>
      <c r="D748" s="15"/>
      <c r="E748" s="15"/>
      <c r="F748" s="21"/>
      <c r="G748" s="16"/>
      <c r="H748" s="15"/>
      <c r="I748" s="15"/>
      <c r="J748" s="15"/>
      <c r="K748" s="22" t="str">
        <f aca="false">IF(OR($B748="",$C748=""),"",IF($C748="Labour",N($F748)*IFERROR(INDEX(Rates!$B$5:$B$19,MATCH($E748,Rates!$A$5:$A$19,0)),0),N($F748)*N($G748)))</f>
        <v/>
      </c>
      <c r="L748" s="23" t="str">
        <f aca="false">IF(OR($B748="",$C748=""),"",IF(ISNA(MATCH($B748,Jobs!$A$5:$A$204,0)),"Job not found",IF(AND($C748="Labour",ISNA(MATCH($E748,Rates!$A$5:$A$19,0))),"Pick a work centre","OK")))</f>
        <v/>
      </c>
    </row>
    <row r="749" customFormat="false" ht="15" hidden="false" customHeight="false" outlineLevel="0" collapsed="false">
      <c r="A749" s="19"/>
      <c r="B749" s="15"/>
      <c r="C749" s="15"/>
      <c r="D749" s="15"/>
      <c r="E749" s="15"/>
      <c r="F749" s="21"/>
      <c r="G749" s="16"/>
      <c r="H749" s="15"/>
      <c r="I749" s="15"/>
      <c r="J749" s="15"/>
      <c r="K749" s="22" t="str">
        <f aca="false">IF(OR($B749="",$C749=""),"",IF($C749="Labour",N($F749)*IFERROR(INDEX(Rates!$B$5:$B$19,MATCH($E749,Rates!$A$5:$A$19,0)),0),N($F749)*N($G749)))</f>
        <v/>
      </c>
      <c r="L749" s="23" t="str">
        <f aca="false">IF(OR($B749="",$C749=""),"",IF(ISNA(MATCH($B749,Jobs!$A$5:$A$204,0)),"Job not found",IF(AND($C749="Labour",ISNA(MATCH($E749,Rates!$A$5:$A$19,0))),"Pick a work centre","OK")))</f>
        <v/>
      </c>
    </row>
    <row r="750" customFormat="false" ht="15" hidden="false" customHeight="false" outlineLevel="0" collapsed="false">
      <c r="A750" s="19"/>
      <c r="B750" s="15"/>
      <c r="C750" s="15"/>
      <c r="D750" s="15"/>
      <c r="E750" s="15"/>
      <c r="F750" s="21"/>
      <c r="G750" s="16"/>
      <c r="H750" s="15"/>
      <c r="I750" s="15"/>
      <c r="J750" s="15"/>
      <c r="K750" s="22" t="str">
        <f aca="false">IF(OR($B750="",$C750=""),"",IF($C750="Labour",N($F750)*IFERROR(INDEX(Rates!$B$5:$B$19,MATCH($E750,Rates!$A$5:$A$19,0)),0),N($F750)*N($G750)))</f>
        <v/>
      </c>
      <c r="L750" s="23" t="str">
        <f aca="false">IF(OR($B750="",$C750=""),"",IF(ISNA(MATCH($B750,Jobs!$A$5:$A$204,0)),"Job not found",IF(AND($C750="Labour",ISNA(MATCH($E750,Rates!$A$5:$A$19,0))),"Pick a work centre","OK")))</f>
        <v/>
      </c>
    </row>
    <row r="751" customFormat="false" ht="15" hidden="false" customHeight="false" outlineLevel="0" collapsed="false">
      <c r="A751" s="19"/>
      <c r="B751" s="15"/>
      <c r="C751" s="15"/>
      <c r="D751" s="15"/>
      <c r="E751" s="15"/>
      <c r="F751" s="21"/>
      <c r="G751" s="16"/>
      <c r="H751" s="15"/>
      <c r="I751" s="15"/>
      <c r="J751" s="15"/>
      <c r="K751" s="22" t="str">
        <f aca="false">IF(OR($B751="",$C751=""),"",IF($C751="Labour",N($F751)*IFERROR(INDEX(Rates!$B$5:$B$19,MATCH($E751,Rates!$A$5:$A$19,0)),0),N($F751)*N($G751)))</f>
        <v/>
      </c>
      <c r="L751" s="23" t="str">
        <f aca="false">IF(OR($B751="",$C751=""),"",IF(ISNA(MATCH($B751,Jobs!$A$5:$A$204,0)),"Job not found",IF(AND($C751="Labour",ISNA(MATCH($E751,Rates!$A$5:$A$19,0))),"Pick a work centre","OK")))</f>
        <v/>
      </c>
    </row>
    <row r="752" customFormat="false" ht="15" hidden="false" customHeight="false" outlineLevel="0" collapsed="false">
      <c r="A752" s="19"/>
      <c r="B752" s="15"/>
      <c r="C752" s="15"/>
      <c r="D752" s="15"/>
      <c r="E752" s="15"/>
      <c r="F752" s="21"/>
      <c r="G752" s="16"/>
      <c r="H752" s="15"/>
      <c r="I752" s="15"/>
      <c r="J752" s="15"/>
      <c r="K752" s="22" t="str">
        <f aca="false">IF(OR($B752="",$C752=""),"",IF($C752="Labour",N($F752)*IFERROR(INDEX(Rates!$B$5:$B$19,MATCH($E752,Rates!$A$5:$A$19,0)),0),N($F752)*N($G752)))</f>
        <v/>
      </c>
      <c r="L752" s="23" t="str">
        <f aca="false">IF(OR($B752="",$C752=""),"",IF(ISNA(MATCH($B752,Jobs!$A$5:$A$204,0)),"Job not found",IF(AND($C752="Labour",ISNA(MATCH($E752,Rates!$A$5:$A$19,0))),"Pick a work centre","OK")))</f>
        <v/>
      </c>
    </row>
    <row r="753" customFormat="false" ht="15" hidden="false" customHeight="false" outlineLevel="0" collapsed="false">
      <c r="A753" s="19"/>
      <c r="B753" s="15"/>
      <c r="C753" s="15"/>
      <c r="D753" s="15"/>
      <c r="E753" s="15"/>
      <c r="F753" s="21"/>
      <c r="G753" s="16"/>
      <c r="H753" s="15"/>
      <c r="I753" s="15"/>
      <c r="J753" s="15"/>
      <c r="K753" s="22" t="str">
        <f aca="false">IF(OR($B753="",$C753=""),"",IF($C753="Labour",N($F753)*IFERROR(INDEX(Rates!$B$5:$B$19,MATCH($E753,Rates!$A$5:$A$19,0)),0),N($F753)*N($G753)))</f>
        <v/>
      </c>
      <c r="L753" s="23" t="str">
        <f aca="false">IF(OR($B753="",$C753=""),"",IF(ISNA(MATCH($B753,Jobs!$A$5:$A$204,0)),"Job not found",IF(AND($C753="Labour",ISNA(MATCH($E753,Rates!$A$5:$A$19,0))),"Pick a work centre","OK")))</f>
        <v/>
      </c>
    </row>
    <row r="754" customFormat="false" ht="15" hidden="false" customHeight="false" outlineLevel="0" collapsed="false">
      <c r="A754" s="19"/>
      <c r="B754" s="15"/>
      <c r="C754" s="15"/>
      <c r="D754" s="15"/>
      <c r="E754" s="15"/>
      <c r="F754" s="21"/>
      <c r="G754" s="16"/>
      <c r="H754" s="15"/>
      <c r="I754" s="15"/>
      <c r="J754" s="15"/>
      <c r="K754" s="22" t="str">
        <f aca="false">IF(OR($B754="",$C754=""),"",IF($C754="Labour",N($F754)*IFERROR(INDEX(Rates!$B$5:$B$19,MATCH($E754,Rates!$A$5:$A$19,0)),0),N($F754)*N($G754)))</f>
        <v/>
      </c>
      <c r="L754" s="23" t="str">
        <f aca="false">IF(OR($B754="",$C754=""),"",IF(ISNA(MATCH($B754,Jobs!$A$5:$A$204,0)),"Job not found",IF(AND($C754="Labour",ISNA(MATCH($E754,Rates!$A$5:$A$19,0))),"Pick a work centre","OK")))</f>
        <v/>
      </c>
    </row>
    <row r="755" customFormat="false" ht="15" hidden="false" customHeight="false" outlineLevel="0" collapsed="false">
      <c r="A755" s="19"/>
      <c r="B755" s="15"/>
      <c r="C755" s="15"/>
      <c r="D755" s="15"/>
      <c r="E755" s="15"/>
      <c r="F755" s="21"/>
      <c r="G755" s="16"/>
      <c r="H755" s="15"/>
      <c r="I755" s="15"/>
      <c r="J755" s="15"/>
      <c r="K755" s="22" t="str">
        <f aca="false">IF(OR($B755="",$C755=""),"",IF($C755="Labour",N($F755)*IFERROR(INDEX(Rates!$B$5:$B$19,MATCH($E755,Rates!$A$5:$A$19,0)),0),N($F755)*N($G755)))</f>
        <v/>
      </c>
      <c r="L755" s="23" t="str">
        <f aca="false">IF(OR($B755="",$C755=""),"",IF(ISNA(MATCH($B755,Jobs!$A$5:$A$204,0)),"Job not found",IF(AND($C755="Labour",ISNA(MATCH($E755,Rates!$A$5:$A$19,0))),"Pick a work centre","OK")))</f>
        <v/>
      </c>
    </row>
    <row r="756" customFormat="false" ht="15" hidden="false" customHeight="false" outlineLevel="0" collapsed="false">
      <c r="A756" s="19"/>
      <c r="B756" s="15"/>
      <c r="C756" s="15"/>
      <c r="D756" s="15"/>
      <c r="E756" s="15"/>
      <c r="F756" s="21"/>
      <c r="G756" s="16"/>
      <c r="H756" s="15"/>
      <c r="I756" s="15"/>
      <c r="J756" s="15"/>
      <c r="K756" s="22" t="str">
        <f aca="false">IF(OR($B756="",$C756=""),"",IF($C756="Labour",N($F756)*IFERROR(INDEX(Rates!$B$5:$B$19,MATCH($E756,Rates!$A$5:$A$19,0)),0),N($F756)*N($G756)))</f>
        <v/>
      </c>
      <c r="L756" s="23" t="str">
        <f aca="false">IF(OR($B756="",$C756=""),"",IF(ISNA(MATCH($B756,Jobs!$A$5:$A$204,0)),"Job not found",IF(AND($C756="Labour",ISNA(MATCH($E756,Rates!$A$5:$A$19,0))),"Pick a work centre","OK")))</f>
        <v/>
      </c>
    </row>
    <row r="757" customFormat="false" ht="15" hidden="false" customHeight="false" outlineLevel="0" collapsed="false">
      <c r="A757" s="19"/>
      <c r="B757" s="15"/>
      <c r="C757" s="15"/>
      <c r="D757" s="15"/>
      <c r="E757" s="15"/>
      <c r="F757" s="21"/>
      <c r="G757" s="16"/>
      <c r="H757" s="15"/>
      <c r="I757" s="15"/>
      <c r="J757" s="15"/>
      <c r="K757" s="22" t="str">
        <f aca="false">IF(OR($B757="",$C757=""),"",IF($C757="Labour",N($F757)*IFERROR(INDEX(Rates!$B$5:$B$19,MATCH($E757,Rates!$A$5:$A$19,0)),0),N($F757)*N($G757)))</f>
        <v/>
      </c>
      <c r="L757" s="23" t="str">
        <f aca="false">IF(OR($B757="",$C757=""),"",IF(ISNA(MATCH($B757,Jobs!$A$5:$A$204,0)),"Job not found",IF(AND($C757="Labour",ISNA(MATCH($E757,Rates!$A$5:$A$19,0))),"Pick a work centre","OK")))</f>
        <v/>
      </c>
    </row>
    <row r="758" customFormat="false" ht="15" hidden="false" customHeight="false" outlineLevel="0" collapsed="false">
      <c r="A758" s="19"/>
      <c r="B758" s="15"/>
      <c r="C758" s="15"/>
      <c r="D758" s="15"/>
      <c r="E758" s="15"/>
      <c r="F758" s="21"/>
      <c r="G758" s="16"/>
      <c r="H758" s="15"/>
      <c r="I758" s="15"/>
      <c r="J758" s="15"/>
      <c r="K758" s="22" t="str">
        <f aca="false">IF(OR($B758="",$C758=""),"",IF($C758="Labour",N($F758)*IFERROR(INDEX(Rates!$B$5:$B$19,MATCH($E758,Rates!$A$5:$A$19,0)),0),N($F758)*N($G758)))</f>
        <v/>
      </c>
      <c r="L758" s="23" t="str">
        <f aca="false">IF(OR($B758="",$C758=""),"",IF(ISNA(MATCH($B758,Jobs!$A$5:$A$204,0)),"Job not found",IF(AND($C758="Labour",ISNA(MATCH($E758,Rates!$A$5:$A$19,0))),"Pick a work centre","OK")))</f>
        <v/>
      </c>
    </row>
    <row r="759" customFormat="false" ht="15" hidden="false" customHeight="false" outlineLevel="0" collapsed="false">
      <c r="A759" s="19"/>
      <c r="B759" s="15"/>
      <c r="C759" s="15"/>
      <c r="D759" s="15"/>
      <c r="E759" s="15"/>
      <c r="F759" s="21"/>
      <c r="G759" s="16"/>
      <c r="H759" s="15"/>
      <c r="I759" s="15"/>
      <c r="J759" s="15"/>
      <c r="K759" s="22" t="str">
        <f aca="false">IF(OR($B759="",$C759=""),"",IF($C759="Labour",N($F759)*IFERROR(INDEX(Rates!$B$5:$B$19,MATCH($E759,Rates!$A$5:$A$19,0)),0),N($F759)*N($G759)))</f>
        <v/>
      </c>
      <c r="L759" s="23" t="str">
        <f aca="false">IF(OR($B759="",$C759=""),"",IF(ISNA(MATCH($B759,Jobs!$A$5:$A$204,0)),"Job not found",IF(AND($C759="Labour",ISNA(MATCH($E759,Rates!$A$5:$A$19,0))),"Pick a work centre","OK")))</f>
        <v/>
      </c>
    </row>
    <row r="760" customFormat="false" ht="15" hidden="false" customHeight="false" outlineLevel="0" collapsed="false">
      <c r="A760" s="19"/>
      <c r="B760" s="15"/>
      <c r="C760" s="15"/>
      <c r="D760" s="15"/>
      <c r="E760" s="15"/>
      <c r="F760" s="21"/>
      <c r="G760" s="16"/>
      <c r="H760" s="15"/>
      <c r="I760" s="15"/>
      <c r="J760" s="15"/>
      <c r="K760" s="22" t="str">
        <f aca="false">IF(OR($B760="",$C760=""),"",IF($C760="Labour",N($F760)*IFERROR(INDEX(Rates!$B$5:$B$19,MATCH($E760,Rates!$A$5:$A$19,0)),0),N($F760)*N($G760)))</f>
        <v/>
      </c>
      <c r="L760" s="23" t="str">
        <f aca="false">IF(OR($B760="",$C760=""),"",IF(ISNA(MATCH($B760,Jobs!$A$5:$A$204,0)),"Job not found",IF(AND($C760="Labour",ISNA(MATCH($E760,Rates!$A$5:$A$19,0))),"Pick a work centre","OK")))</f>
        <v/>
      </c>
    </row>
    <row r="761" customFormat="false" ht="15" hidden="false" customHeight="false" outlineLevel="0" collapsed="false">
      <c r="A761" s="19"/>
      <c r="B761" s="15"/>
      <c r="C761" s="15"/>
      <c r="D761" s="15"/>
      <c r="E761" s="15"/>
      <c r="F761" s="21"/>
      <c r="G761" s="16"/>
      <c r="H761" s="15"/>
      <c r="I761" s="15"/>
      <c r="J761" s="15"/>
      <c r="K761" s="22" t="str">
        <f aca="false">IF(OR($B761="",$C761=""),"",IF($C761="Labour",N($F761)*IFERROR(INDEX(Rates!$B$5:$B$19,MATCH($E761,Rates!$A$5:$A$19,0)),0),N($F761)*N($G761)))</f>
        <v/>
      </c>
      <c r="L761" s="23" t="str">
        <f aca="false">IF(OR($B761="",$C761=""),"",IF(ISNA(MATCH($B761,Jobs!$A$5:$A$204,0)),"Job not found",IF(AND($C761="Labour",ISNA(MATCH($E761,Rates!$A$5:$A$19,0))),"Pick a work centre","OK")))</f>
        <v/>
      </c>
    </row>
    <row r="762" customFormat="false" ht="15" hidden="false" customHeight="false" outlineLevel="0" collapsed="false">
      <c r="A762" s="19"/>
      <c r="B762" s="15"/>
      <c r="C762" s="15"/>
      <c r="D762" s="15"/>
      <c r="E762" s="15"/>
      <c r="F762" s="21"/>
      <c r="G762" s="16"/>
      <c r="H762" s="15"/>
      <c r="I762" s="15"/>
      <c r="J762" s="15"/>
      <c r="K762" s="22" t="str">
        <f aca="false">IF(OR($B762="",$C762=""),"",IF($C762="Labour",N($F762)*IFERROR(INDEX(Rates!$B$5:$B$19,MATCH($E762,Rates!$A$5:$A$19,0)),0),N($F762)*N($G762)))</f>
        <v/>
      </c>
      <c r="L762" s="23" t="str">
        <f aca="false">IF(OR($B762="",$C762=""),"",IF(ISNA(MATCH($B762,Jobs!$A$5:$A$204,0)),"Job not found",IF(AND($C762="Labour",ISNA(MATCH($E762,Rates!$A$5:$A$19,0))),"Pick a work centre","OK")))</f>
        <v/>
      </c>
    </row>
    <row r="763" customFormat="false" ht="15" hidden="false" customHeight="false" outlineLevel="0" collapsed="false">
      <c r="A763" s="19"/>
      <c r="B763" s="15"/>
      <c r="C763" s="15"/>
      <c r="D763" s="15"/>
      <c r="E763" s="15"/>
      <c r="F763" s="21"/>
      <c r="G763" s="16"/>
      <c r="H763" s="15"/>
      <c r="I763" s="15"/>
      <c r="J763" s="15"/>
      <c r="K763" s="22" t="str">
        <f aca="false">IF(OR($B763="",$C763=""),"",IF($C763="Labour",N($F763)*IFERROR(INDEX(Rates!$B$5:$B$19,MATCH($E763,Rates!$A$5:$A$19,0)),0),N($F763)*N($G763)))</f>
        <v/>
      </c>
      <c r="L763" s="23" t="str">
        <f aca="false">IF(OR($B763="",$C763=""),"",IF(ISNA(MATCH($B763,Jobs!$A$5:$A$204,0)),"Job not found",IF(AND($C763="Labour",ISNA(MATCH($E763,Rates!$A$5:$A$19,0))),"Pick a work centre","OK")))</f>
        <v/>
      </c>
    </row>
    <row r="764" customFormat="false" ht="15" hidden="false" customHeight="false" outlineLevel="0" collapsed="false">
      <c r="A764" s="19"/>
      <c r="B764" s="15"/>
      <c r="C764" s="15"/>
      <c r="D764" s="15"/>
      <c r="E764" s="15"/>
      <c r="F764" s="21"/>
      <c r="G764" s="16"/>
      <c r="H764" s="15"/>
      <c r="I764" s="15"/>
      <c r="J764" s="15"/>
      <c r="K764" s="22" t="str">
        <f aca="false">IF(OR($B764="",$C764=""),"",IF($C764="Labour",N($F764)*IFERROR(INDEX(Rates!$B$5:$B$19,MATCH($E764,Rates!$A$5:$A$19,0)),0),N($F764)*N($G764)))</f>
        <v/>
      </c>
      <c r="L764" s="23" t="str">
        <f aca="false">IF(OR($B764="",$C764=""),"",IF(ISNA(MATCH($B764,Jobs!$A$5:$A$204,0)),"Job not found",IF(AND($C764="Labour",ISNA(MATCH($E764,Rates!$A$5:$A$19,0))),"Pick a work centre","OK")))</f>
        <v/>
      </c>
    </row>
    <row r="765" customFormat="false" ht="15" hidden="false" customHeight="false" outlineLevel="0" collapsed="false">
      <c r="A765" s="19"/>
      <c r="B765" s="15"/>
      <c r="C765" s="15"/>
      <c r="D765" s="15"/>
      <c r="E765" s="15"/>
      <c r="F765" s="21"/>
      <c r="G765" s="16"/>
      <c r="H765" s="15"/>
      <c r="I765" s="15"/>
      <c r="J765" s="15"/>
      <c r="K765" s="22" t="str">
        <f aca="false">IF(OR($B765="",$C765=""),"",IF($C765="Labour",N($F765)*IFERROR(INDEX(Rates!$B$5:$B$19,MATCH($E765,Rates!$A$5:$A$19,0)),0),N($F765)*N($G765)))</f>
        <v/>
      </c>
      <c r="L765" s="23" t="str">
        <f aca="false">IF(OR($B765="",$C765=""),"",IF(ISNA(MATCH($B765,Jobs!$A$5:$A$204,0)),"Job not found",IF(AND($C765="Labour",ISNA(MATCH($E765,Rates!$A$5:$A$19,0))),"Pick a work centre","OK")))</f>
        <v/>
      </c>
    </row>
    <row r="766" customFormat="false" ht="15" hidden="false" customHeight="false" outlineLevel="0" collapsed="false">
      <c r="A766" s="19"/>
      <c r="B766" s="15"/>
      <c r="C766" s="15"/>
      <c r="D766" s="15"/>
      <c r="E766" s="15"/>
      <c r="F766" s="21"/>
      <c r="G766" s="16"/>
      <c r="H766" s="15"/>
      <c r="I766" s="15"/>
      <c r="J766" s="15"/>
      <c r="K766" s="22" t="str">
        <f aca="false">IF(OR($B766="",$C766=""),"",IF($C766="Labour",N($F766)*IFERROR(INDEX(Rates!$B$5:$B$19,MATCH($E766,Rates!$A$5:$A$19,0)),0),N($F766)*N($G766)))</f>
        <v/>
      </c>
      <c r="L766" s="23" t="str">
        <f aca="false">IF(OR($B766="",$C766=""),"",IF(ISNA(MATCH($B766,Jobs!$A$5:$A$204,0)),"Job not found",IF(AND($C766="Labour",ISNA(MATCH($E766,Rates!$A$5:$A$19,0))),"Pick a work centre","OK")))</f>
        <v/>
      </c>
    </row>
    <row r="767" customFormat="false" ht="15" hidden="false" customHeight="false" outlineLevel="0" collapsed="false">
      <c r="A767" s="19"/>
      <c r="B767" s="15"/>
      <c r="C767" s="15"/>
      <c r="D767" s="15"/>
      <c r="E767" s="15"/>
      <c r="F767" s="21"/>
      <c r="G767" s="16"/>
      <c r="H767" s="15"/>
      <c r="I767" s="15"/>
      <c r="J767" s="15"/>
      <c r="K767" s="22" t="str">
        <f aca="false">IF(OR($B767="",$C767=""),"",IF($C767="Labour",N($F767)*IFERROR(INDEX(Rates!$B$5:$B$19,MATCH($E767,Rates!$A$5:$A$19,0)),0),N($F767)*N($G767)))</f>
        <v/>
      </c>
      <c r="L767" s="23" t="str">
        <f aca="false">IF(OR($B767="",$C767=""),"",IF(ISNA(MATCH($B767,Jobs!$A$5:$A$204,0)),"Job not found",IF(AND($C767="Labour",ISNA(MATCH($E767,Rates!$A$5:$A$19,0))),"Pick a work centre","OK")))</f>
        <v/>
      </c>
    </row>
    <row r="768" customFormat="false" ht="15" hidden="false" customHeight="false" outlineLevel="0" collapsed="false">
      <c r="A768" s="19"/>
      <c r="B768" s="15"/>
      <c r="C768" s="15"/>
      <c r="D768" s="15"/>
      <c r="E768" s="15"/>
      <c r="F768" s="21"/>
      <c r="G768" s="16"/>
      <c r="H768" s="15"/>
      <c r="I768" s="15"/>
      <c r="J768" s="15"/>
      <c r="K768" s="22" t="str">
        <f aca="false">IF(OR($B768="",$C768=""),"",IF($C768="Labour",N($F768)*IFERROR(INDEX(Rates!$B$5:$B$19,MATCH($E768,Rates!$A$5:$A$19,0)),0),N($F768)*N($G768)))</f>
        <v/>
      </c>
      <c r="L768" s="23" t="str">
        <f aca="false">IF(OR($B768="",$C768=""),"",IF(ISNA(MATCH($B768,Jobs!$A$5:$A$204,0)),"Job not found",IF(AND($C768="Labour",ISNA(MATCH($E768,Rates!$A$5:$A$19,0))),"Pick a work centre","OK")))</f>
        <v/>
      </c>
    </row>
    <row r="769" customFormat="false" ht="15" hidden="false" customHeight="false" outlineLevel="0" collapsed="false">
      <c r="A769" s="19"/>
      <c r="B769" s="15"/>
      <c r="C769" s="15"/>
      <c r="D769" s="15"/>
      <c r="E769" s="15"/>
      <c r="F769" s="21"/>
      <c r="G769" s="16"/>
      <c r="H769" s="15"/>
      <c r="I769" s="15"/>
      <c r="J769" s="15"/>
      <c r="K769" s="22" t="str">
        <f aca="false">IF(OR($B769="",$C769=""),"",IF($C769="Labour",N($F769)*IFERROR(INDEX(Rates!$B$5:$B$19,MATCH($E769,Rates!$A$5:$A$19,0)),0),N($F769)*N($G769)))</f>
        <v/>
      </c>
      <c r="L769" s="23" t="str">
        <f aca="false">IF(OR($B769="",$C769=""),"",IF(ISNA(MATCH($B769,Jobs!$A$5:$A$204,0)),"Job not found",IF(AND($C769="Labour",ISNA(MATCH($E769,Rates!$A$5:$A$19,0))),"Pick a work centre","OK")))</f>
        <v/>
      </c>
    </row>
    <row r="770" customFormat="false" ht="15" hidden="false" customHeight="false" outlineLevel="0" collapsed="false">
      <c r="A770" s="19"/>
      <c r="B770" s="15"/>
      <c r="C770" s="15"/>
      <c r="D770" s="15"/>
      <c r="E770" s="15"/>
      <c r="F770" s="21"/>
      <c r="G770" s="16"/>
      <c r="H770" s="15"/>
      <c r="I770" s="15"/>
      <c r="J770" s="15"/>
      <c r="K770" s="22" t="str">
        <f aca="false">IF(OR($B770="",$C770=""),"",IF($C770="Labour",N($F770)*IFERROR(INDEX(Rates!$B$5:$B$19,MATCH($E770,Rates!$A$5:$A$19,0)),0),N($F770)*N($G770)))</f>
        <v/>
      </c>
      <c r="L770" s="23" t="str">
        <f aca="false">IF(OR($B770="",$C770=""),"",IF(ISNA(MATCH($B770,Jobs!$A$5:$A$204,0)),"Job not found",IF(AND($C770="Labour",ISNA(MATCH($E770,Rates!$A$5:$A$19,0))),"Pick a work centre","OK")))</f>
        <v/>
      </c>
    </row>
    <row r="771" customFormat="false" ht="15" hidden="false" customHeight="false" outlineLevel="0" collapsed="false">
      <c r="A771" s="19"/>
      <c r="B771" s="15"/>
      <c r="C771" s="15"/>
      <c r="D771" s="15"/>
      <c r="E771" s="15"/>
      <c r="F771" s="21"/>
      <c r="G771" s="16"/>
      <c r="H771" s="15"/>
      <c r="I771" s="15"/>
      <c r="J771" s="15"/>
      <c r="K771" s="22" t="str">
        <f aca="false">IF(OR($B771="",$C771=""),"",IF($C771="Labour",N($F771)*IFERROR(INDEX(Rates!$B$5:$B$19,MATCH($E771,Rates!$A$5:$A$19,0)),0),N($F771)*N($G771)))</f>
        <v/>
      </c>
      <c r="L771" s="23" t="str">
        <f aca="false">IF(OR($B771="",$C771=""),"",IF(ISNA(MATCH($B771,Jobs!$A$5:$A$204,0)),"Job not found",IF(AND($C771="Labour",ISNA(MATCH($E771,Rates!$A$5:$A$19,0))),"Pick a work centre","OK")))</f>
        <v/>
      </c>
    </row>
    <row r="772" customFormat="false" ht="15" hidden="false" customHeight="false" outlineLevel="0" collapsed="false">
      <c r="A772" s="19"/>
      <c r="B772" s="15"/>
      <c r="C772" s="15"/>
      <c r="D772" s="15"/>
      <c r="E772" s="15"/>
      <c r="F772" s="21"/>
      <c r="G772" s="16"/>
      <c r="H772" s="15"/>
      <c r="I772" s="15"/>
      <c r="J772" s="15"/>
      <c r="K772" s="22" t="str">
        <f aca="false">IF(OR($B772="",$C772=""),"",IF($C772="Labour",N($F772)*IFERROR(INDEX(Rates!$B$5:$B$19,MATCH($E772,Rates!$A$5:$A$19,0)),0),N($F772)*N($G772)))</f>
        <v/>
      </c>
      <c r="L772" s="23" t="str">
        <f aca="false">IF(OR($B772="",$C772=""),"",IF(ISNA(MATCH($B772,Jobs!$A$5:$A$204,0)),"Job not found",IF(AND($C772="Labour",ISNA(MATCH($E772,Rates!$A$5:$A$19,0))),"Pick a work centre","OK")))</f>
        <v/>
      </c>
    </row>
    <row r="773" customFormat="false" ht="15" hidden="false" customHeight="false" outlineLevel="0" collapsed="false">
      <c r="A773" s="19"/>
      <c r="B773" s="15"/>
      <c r="C773" s="15"/>
      <c r="D773" s="15"/>
      <c r="E773" s="15"/>
      <c r="F773" s="21"/>
      <c r="G773" s="16"/>
      <c r="H773" s="15"/>
      <c r="I773" s="15"/>
      <c r="J773" s="15"/>
      <c r="K773" s="22" t="str">
        <f aca="false">IF(OR($B773="",$C773=""),"",IF($C773="Labour",N($F773)*IFERROR(INDEX(Rates!$B$5:$B$19,MATCH($E773,Rates!$A$5:$A$19,0)),0),N($F773)*N($G773)))</f>
        <v/>
      </c>
      <c r="L773" s="23" t="str">
        <f aca="false">IF(OR($B773="",$C773=""),"",IF(ISNA(MATCH($B773,Jobs!$A$5:$A$204,0)),"Job not found",IF(AND($C773="Labour",ISNA(MATCH($E773,Rates!$A$5:$A$19,0))),"Pick a work centre","OK")))</f>
        <v/>
      </c>
    </row>
    <row r="774" customFormat="false" ht="15" hidden="false" customHeight="false" outlineLevel="0" collapsed="false">
      <c r="A774" s="19"/>
      <c r="B774" s="15"/>
      <c r="C774" s="15"/>
      <c r="D774" s="15"/>
      <c r="E774" s="15"/>
      <c r="F774" s="21"/>
      <c r="G774" s="16"/>
      <c r="H774" s="15"/>
      <c r="I774" s="15"/>
      <c r="J774" s="15"/>
      <c r="K774" s="22" t="str">
        <f aca="false">IF(OR($B774="",$C774=""),"",IF($C774="Labour",N($F774)*IFERROR(INDEX(Rates!$B$5:$B$19,MATCH($E774,Rates!$A$5:$A$19,0)),0),N($F774)*N($G774)))</f>
        <v/>
      </c>
      <c r="L774" s="23" t="str">
        <f aca="false">IF(OR($B774="",$C774=""),"",IF(ISNA(MATCH($B774,Jobs!$A$5:$A$204,0)),"Job not found",IF(AND($C774="Labour",ISNA(MATCH($E774,Rates!$A$5:$A$19,0))),"Pick a work centre","OK")))</f>
        <v/>
      </c>
    </row>
    <row r="775" customFormat="false" ht="15" hidden="false" customHeight="false" outlineLevel="0" collapsed="false">
      <c r="A775" s="19"/>
      <c r="B775" s="15"/>
      <c r="C775" s="15"/>
      <c r="D775" s="15"/>
      <c r="E775" s="15"/>
      <c r="F775" s="21"/>
      <c r="G775" s="16"/>
      <c r="H775" s="15"/>
      <c r="I775" s="15"/>
      <c r="J775" s="15"/>
      <c r="K775" s="22" t="str">
        <f aca="false">IF(OR($B775="",$C775=""),"",IF($C775="Labour",N($F775)*IFERROR(INDEX(Rates!$B$5:$B$19,MATCH($E775,Rates!$A$5:$A$19,0)),0),N($F775)*N($G775)))</f>
        <v/>
      </c>
      <c r="L775" s="23" t="str">
        <f aca="false">IF(OR($B775="",$C775=""),"",IF(ISNA(MATCH($B775,Jobs!$A$5:$A$204,0)),"Job not found",IF(AND($C775="Labour",ISNA(MATCH($E775,Rates!$A$5:$A$19,0))),"Pick a work centre","OK")))</f>
        <v/>
      </c>
    </row>
    <row r="776" customFormat="false" ht="15" hidden="false" customHeight="false" outlineLevel="0" collapsed="false">
      <c r="A776" s="19"/>
      <c r="B776" s="15"/>
      <c r="C776" s="15"/>
      <c r="D776" s="15"/>
      <c r="E776" s="15"/>
      <c r="F776" s="21"/>
      <c r="G776" s="16"/>
      <c r="H776" s="15"/>
      <c r="I776" s="15"/>
      <c r="J776" s="15"/>
      <c r="K776" s="22" t="str">
        <f aca="false">IF(OR($B776="",$C776=""),"",IF($C776="Labour",N($F776)*IFERROR(INDEX(Rates!$B$5:$B$19,MATCH($E776,Rates!$A$5:$A$19,0)),0),N($F776)*N($G776)))</f>
        <v/>
      </c>
      <c r="L776" s="23" t="str">
        <f aca="false">IF(OR($B776="",$C776=""),"",IF(ISNA(MATCH($B776,Jobs!$A$5:$A$204,0)),"Job not found",IF(AND($C776="Labour",ISNA(MATCH($E776,Rates!$A$5:$A$19,0))),"Pick a work centre","OK")))</f>
        <v/>
      </c>
    </row>
    <row r="777" customFormat="false" ht="15" hidden="false" customHeight="false" outlineLevel="0" collapsed="false">
      <c r="A777" s="19"/>
      <c r="B777" s="15"/>
      <c r="C777" s="15"/>
      <c r="D777" s="15"/>
      <c r="E777" s="15"/>
      <c r="F777" s="21"/>
      <c r="G777" s="16"/>
      <c r="H777" s="15"/>
      <c r="I777" s="15"/>
      <c r="J777" s="15"/>
      <c r="K777" s="22" t="str">
        <f aca="false">IF(OR($B777="",$C777=""),"",IF($C777="Labour",N($F777)*IFERROR(INDEX(Rates!$B$5:$B$19,MATCH($E777,Rates!$A$5:$A$19,0)),0),N($F777)*N($G777)))</f>
        <v/>
      </c>
      <c r="L777" s="23" t="str">
        <f aca="false">IF(OR($B777="",$C777=""),"",IF(ISNA(MATCH($B777,Jobs!$A$5:$A$204,0)),"Job not found",IF(AND($C777="Labour",ISNA(MATCH($E777,Rates!$A$5:$A$19,0))),"Pick a work centre","OK")))</f>
        <v/>
      </c>
    </row>
    <row r="778" customFormat="false" ht="15" hidden="false" customHeight="false" outlineLevel="0" collapsed="false">
      <c r="A778" s="19"/>
      <c r="B778" s="15"/>
      <c r="C778" s="15"/>
      <c r="D778" s="15"/>
      <c r="E778" s="15"/>
      <c r="F778" s="21"/>
      <c r="G778" s="16"/>
      <c r="H778" s="15"/>
      <c r="I778" s="15"/>
      <c r="J778" s="15"/>
      <c r="K778" s="22" t="str">
        <f aca="false">IF(OR($B778="",$C778=""),"",IF($C778="Labour",N($F778)*IFERROR(INDEX(Rates!$B$5:$B$19,MATCH($E778,Rates!$A$5:$A$19,0)),0),N($F778)*N($G778)))</f>
        <v/>
      </c>
      <c r="L778" s="23" t="str">
        <f aca="false">IF(OR($B778="",$C778=""),"",IF(ISNA(MATCH($B778,Jobs!$A$5:$A$204,0)),"Job not found",IF(AND($C778="Labour",ISNA(MATCH($E778,Rates!$A$5:$A$19,0))),"Pick a work centre","OK")))</f>
        <v/>
      </c>
    </row>
    <row r="779" customFormat="false" ht="15" hidden="false" customHeight="false" outlineLevel="0" collapsed="false">
      <c r="A779" s="19"/>
      <c r="B779" s="15"/>
      <c r="C779" s="15"/>
      <c r="D779" s="15"/>
      <c r="E779" s="15"/>
      <c r="F779" s="21"/>
      <c r="G779" s="16"/>
      <c r="H779" s="15"/>
      <c r="I779" s="15"/>
      <c r="J779" s="15"/>
      <c r="K779" s="22" t="str">
        <f aca="false">IF(OR($B779="",$C779=""),"",IF($C779="Labour",N($F779)*IFERROR(INDEX(Rates!$B$5:$B$19,MATCH($E779,Rates!$A$5:$A$19,0)),0),N($F779)*N($G779)))</f>
        <v/>
      </c>
      <c r="L779" s="23" t="str">
        <f aca="false">IF(OR($B779="",$C779=""),"",IF(ISNA(MATCH($B779,Jobs!$A$5:$A$204,0)),"Job not found",IF(AND($C779="Labour",ISNA(MATCH($E779,Rates!$A$5:$A$19,0))),"Pick a work centre","OK")))</f>
        <v/>
      </c>
    </row>
    <row r="780" customFormat="false" ht="15" hidden="false" customHeight="false" outlineLevel="0" collapsed="false">
      <c r="A780" s="19"/>
      <c r="B780" s="15"/>
      <c r="C780" s="15"/>
      <c r="D780" s="15"/>
      <c r="E780" s="15"/>
      <c r="F780" s="21"/>
      <c r="G780" s="16"/>
      <c r="H780" s="15"/>
      <c r="I780" s="15"/>
      <c r="J780" s="15"/>
      <c r="K780" s="22" t="str">
        <f aca="false">IF(OR($B780="",$C780=""),"",IF($C780="Labour",N($F780)*IFERROR(INDEX(Rates!$B$5:$B$19,MATCH($E780,Rates!$A$5:$A$19,0)),0),N($F780)*N($G780)))</f>
        <v/>
      </c>
      <c r="L780" s="23" t="str">
        <f aca="false">IF(OR($B780="",$C780=""),"",IF(ISNA(MATCH($B780,Jobs!$A$5:$A$204,0)),"Job not found",IF(AND($C780="Labour",ISNA(MATCH($E780,Rates!$A$5:$A$19,0))),"Pick a work centre","OK")))</f>
        <v/>
      </c>
    </row>
    <row r="781" customFormat="false" ht="15" hidden="false" customHeight="false" outlineLevel="0" collapsed="false">
      <c r="A781" s="19"/>
      <c r="B781" s="15"/>
      <c r="C781" s="15"/>
      <c r="D781" s="15"/>
      <c r="E781" s="15"/>
      <c r="F781" s="21"/>
      <c r="G781" s="16"/>
      <c r="H781" s="15"/>
      <c r="I781" s="15"/>
      <c r="J781" s="15"/>
      <c r="K781" s="22" t="str">
        <f aca="false">IF(OR($B781="",$C781=""),"",IF($C781="Labour",N($F781)*IFERROR(INDEX(Rates!$B$5:$B$19,MATCH($E781,Rates!$A$5:$A$19,0)),0),N($F781)*N($G781)))</f>
        <v/>
      </c>
      <c r="L781" s="23" t="str">
        <f aca="false">IF(OR($B781="",$C781=""),"",IF(ISNA(MATCH($B781,Jobs!$A$5:$A$204,0)),"Job not found",IF(AND($C781="Labour",ISNA(MATCH($E781,Rates!$A$5:$A$19,0))),"Pick a work centre","OK")))</f>
        <v/>
      </c>
    </row>
    <row r="782" customFormat="false" ht="15" hidden="false" customHeight="false" outlineLevel="0" collapsed="false">
      <c r="A782" s="19"/>
      <c r="B782" s="15"/>
      <c r="C782" s="15"/>
      <c r="D782" s="15"/>
      <c r="E782" s="15"/>
      <c r="F782" s="21"/>
      <c r="G782" s="16"/>
      <c r="H782" s="15"/>
      <c r="I782" s="15"/>
      <c r="J782" s="15"/>
      <c r="K782" s="22" t="str">
        <f aca="false">IF(OR($B782="",$C782=""),"",IF($C782="Labour",N($F782)*IFERROR(INDEX(Rates!$B$5:$B$19,MATCH($E782,Rates!$A$5:$A$19,0)),0),N($F782)*N($G782)))</f>
        <v/>
      </c>
      <c r="L782" s="23" t="str">
        <f aca="false">IF(OR($B782="",$C782=""),"",IF(ISNA(MATCH($B782,Jobs!$A$5:$A$204,0)),"Job not found",IF(AND($C782="Labour",ISNA(MATCH($E782,Rates!$A$5:$A$19,0))),"Pick a work centre","OK")))</f>
        <v/>
      </c>
    </row>
    <row r="783" customFormat="false" ht="15" hidden="false" customHeight="false" outlineLevel="0" collapsed="false">
      <c r="A783" s="19"/>
      <c r="B783" s="15"/>
      <c r="C783" s="15"/>
      <c r="D783" s="15"/>
      <c r="E783" s="15"/>
      <c r="F783" s="21"/>
      <c r="G783" s="16"/>
      <c r="H783" s="15"/>
      <c r="I783" s="15"/>
      <c r="J783" s="15"/>
      <c r="K783" s="22" t="str">
        <f aca="false">IF(OR($B783="",$C783=""),"",IF($C783="Labour",N($F783)*IFERROR(INDEX(Rates!$B$5:$B$19,MATCH($E783,Rates!$A$5:$A$19,0)),0),N($F783)*N($G783)))</f>
        <v/>
      </c>
      <c r="L783" s="23" t="str">
        <f aca="false">IF(OR($B783="",$C783=""),"",IF(ISNA(MATCH($B783,Jobs!$A$5:$A$204,0)),"Job not found",IF(AND($C783="Labour",ISNA(MATCH($E783,Rates!$A$5:$A$19,0))),"Pick a work centre","OK")))</f>
        <v/>
      </c>
    </row>
    <row r="784" customFormat="false" ht="15" hidden="false" customHeight="false" outlineLevel="0" collapsed="false">
      <c r="A784" s="19"/>
      <c r="B784" s="15"/>
      <c r="C784" s="15"/>
      <c r="D784" s="15"/>
      <c r="E784" s="15"/>
      <c r="F784" s="21"/>
      <c r="G784" s="16"/>
      <c r="H784" s="15"/>
      <c r="I784" s="15"/>
      <c r="J784" s="15"/>
      <c r="K784" s="22" t="str">
        <f aca="false">IF(OR($B784="",$C784=""),"",IF($C784="Labour",N($F784)*IFERROR(INDEX(Rates!$B$5:$B$19,MATCH($E784,Rates!$A$5:$A$19,0)),0),N($F784)*N($G784)))</f>
        <v/>
      </c>
      <c r="L784" s="23" t="str">
        <f aca="false">IF(OR($B784="",$C784=""),"",IF(ISNA(MATCH($B784,Jobs!$A$5:$A$204,0)),"Job not found",IF(AND($C784="Labour",ISNA(MATCH($E784,Rates!$A$5:$A$19,0))),"Pick a work centre","OK")))</f>
        <v/>
      </c>
    </row>
    <row r="785" customFormat="false" ht="15" hidden="false" customHeight="false" outlineLevel="0" collapsed="false">
      <c r="A785" s="19"/>
      <c r="B785" s="15"/>
      <c r="C785" s="15"/>
      <c r="D785" s="15"/>
      <c r="E785" s="15"/>
      <c r="F785" s="21"/>
      <c r="G785" s="16"/>
      <c r="H785" s="15"/>
      <c r="I785" s="15"/>
      <c r="J785" s="15"/>
      <c r="K785" s="22" t="str">
        <f aca="false">IF(OR($B785="",$C785=""),"",IF($C785="Labour",N($F785)*IFERROR(INDEX(Rates!$B$5:$B$19,MATCH($E785,Rates!$A$5:$A$19,0)),0),N($F785)*N($G785)))</f>
        <v/>
      </c>
      <c r="L785" s="23" t="str">
        <f aca="false">IF(OR($B785="",$C785=""),"",IF(ISNA(MATCH($B785,Jobs!$A$5:$A$204,0)),"Job not found",IF(AND($C785="Labour",ISNA(MATCH($E785,Rates!$A$5:$A$19,0))),"Pick a work centre","OK")))</f>
        <v/>
      </c>
    </row>
    <row r="786" customFormat="false" ht="15" hidden="false" customHeight="false" outlineLevel="0" collapsed="false">
      <c r="A786" s="19"/>
      <c r="B786" s="15"/>
      <c r="C786" s="15"/>
      <c r="D786" s="15"/>
      <c r="E786" s="15"/>
      <c r="F786" s="21"/>
      <c r="G786" s="16"/>
      <c r="H786" s="15"/>
      <c r="I786" s="15"/>
      <c r="J786" s="15"/>
      <c r="K786" s="22" t="str">
        <f aca="false">IF(OR($B786="",$C786=""),"",IF($C786="Labour",N($F786)*IFERROR(INDEX(Rates!$B$5:$B$19,MATCH($E786,Rates!$A$5:$A$19,0)),0),N($F786)*N($G786)))</f>
        <v/>
      </c>
      <c r="L786" s="23" t="str">
        <f aca="false">IF(OR($B786="",$C786=""),"",IF(ISNA(MATCH($B786,Jobs!$A$5:$A$204,0)),"Job not found",IF(AND($C786="Labour",ISNA(MATCH($E786,Rates!$A$5:$A$19,0))),"Pick a work centre","OK")))</f>
        <v/>
      </c>
    </row>
    <row r="787" customFormat="false" ht="15" hidden="false" customHeight="false" outlineLevel="0" collapsed="false">
      <c r="A787" s="19"/>
      <c r="B787" s="15"/>
      <c r="C787" s="15"/>
      <c r="D787" s="15"/>
      <c r="E787" s="15"/>
      <c r="F787" s="21"/>
      <c r="G787" s="16"/>
      <c r="H787" s="15"/>
      <c r="I787" s="15"/>
      <c r="J787" s="15"/>
      <c r="K787" s="22" t="str">
        <f aca="false">IF(OR($B787="",$C787=""),"",IF($C787="Labour",N($F787)*IFERROR(INDEX(Rates!$B$5:$B$19,MATCH($E787,Rates!$A$5:$A$19,0)),0),N($F787)*N($G787)))</f>
        <v/>
      </c>
      <c r="L787" s="23" t="str">
        <f aca="false">IF(OR($B787="",$C787=""),"",IF(ISNA(MATCH($B787,Jobs!$A$5:$A$204,0)),"Job not found",IF(AND($C787="Labour",ISNA(MATCH($E787,Rates!$A$5:$A$19,0))),"Pick a work centre","OK")))</f>
        <v/>
      </c>
    </row>
    <row r="788" customFormat="false" ht="15" hidden="false" customHeight="false" outlineLevel="0" collapsed="false">
      <c r="A788" s="19"/>
      <c r="B788" s="15"/>
      <c r="C788" s="15"/>
      <c r="D788" s="15"/>
      <c r="E788" s="15"/>
      <c r="F788" s="21"/>
      <c r="G788" s="16"/>
      <c r="H788" s="15"/>
      <c r="I788" s="15"/>
      <c r="J788" s="15"/>
      <c r="K788" s="22" t="str">
        <f aca="false">IF(OR($B788="",$C788=""),"",IF($C788="Labour",N($F788)*IFERROR(INDEX(Rates!$B$5:$B$19,MATCH($E788,Rates!$A$5:$A$19,0)),0),N($F788)*N($G788)))</f>
        <v/>
      </c>
      <c r="L788" s="23" t="str">
        <f aca="false">IF(OR($B788="",$C788=""),"",IF(ISNA(MATCH($B788,Jobs!$A$5:$A$204,0)),"Job not found",IF(AND($C788="Labour",ISNA(MATCH($E788,Rates!$A$5:$A$19,0))),"Pick a work centre","OK")))</f>
        <v/>
      </c>
    </row>
    <row r="789" customFormat="false" ht="15" hidden="false" customHeight="false" outlineLevel="0" collapsed="false">
      <c r="A789" s="19"/>
      <c r="B789" s="15"/>
      <c r="C789" s="15"/>
      <c r="D789" s="15"/>
      <c r="E789" s="15"/>
      <c r="F789" s="21"/>
      <c r="G789" s="16"/>
      <c r="H789" s="15"/>
      <c r="I789" s="15"/>
      <c r="J789" s="15"/>
      <c r="K789" s="22" t="str">
        <f aca="false">IF(OR($B789="",$C789=""),"",IF($C789="Labour",N($F789)*IFERROR(INDEX(Rates!$B$5:$B$19,MATCH($E789,Rates!$A$5:$A$19,0)),0),N($F789)*N($G789)))</f>
        <v/>
      </c>
      <c r="L789" s="23" t="str">
        <f aca="false">IF(OR($B789="",$C789=""),"",IF(ISNA(MATCH($B789,Jobs!$A$5:$A$204,0)),"Job not found",IF(AND($C789="Labour",ISNA(MATCH($E789,Rates!$A$5:$A$19,0))),"Pick a work centre","OK")))</f>
        <v/>
      </c>
    </row>
    <row r="790" customFormat="false" ht="15" hidden="false" customHeight="false" outlineLevel="0" collapsed="false">
      <c r="A790" s="19"/>
      <c r="B790" s="15"/>
      <c r="C790" s="15"/>
      <c r="D790" s="15"/>
      <c r="E790" s="15"/>
      <c r="F790" s="21"/>
      <c r="G790" s="16"/>
      <c r="H790" s="15"/>
      <c r="I790" s="15"/>
      <c r="J790" s="15"/>
      <c r="K790" s="22" t="str">
        <f aca="false">IF(OR($B790="",$C790=""),"",IF($C790="Labour",N($F790)*IFERROR(INDEX(Rates!$B$5:$B$19,MATCH($E790,Rates!$A$5:$A$19,0)),0),N($F790)*N($G790)))</f>
        <v/>
      </c>
      <c r="L790" s="23" t="str">
        <f aca="false">IF(OR($B790="",$C790=""),"",IF(ISNA(MATCH($B790,Jobs!$A$5:$A$204,0)),"Job not found",IF(AND($C790="Labour",ISNA(MATCH($E790,Rates!$A$5:$A$19,0))),"Pick a work centre","OK")))</f>
        <v/>
      </c>
    </row>
    <row r="791" customFormat="false" ht="15" hidden="false" customHeight="false" outlineLevel="0" collapsed="false">
      <c r="A791" s="19"/>
      <c r="B791" s="15"/>
      <c r="C791" s="15"/>
      <c r="D791" s="15"/>
      <c r="E791" s="15"/>
      <c r="F791" s="21"/>
      <c r="G791" s="16"/>
      <c r="H791" s="15"/>
      <c r="I791" s="15"/>
      <c r="J791" s="15"/>
      <c r="K791" s="22" t="str">
        <f aca="false">IF(OR($B791="",$C791=""),"",IF($C791="Labour",N($F791)*IFERROR(INDEX(Rates!$B$5:$B$19,MATCH($E791,Rates!$A$5:$A$19,0)),0),N($F791)*N($G791)))</f>
        <v/>
      </c>
      <c r="L791" s="23" t="str">
        <f aca="false">IF(OR($B791="",$C791=""),"",IF(ISNA(MATCH($B791,Jobs!$A$5:$A$204,0)),"Job not found",IF(AND($C791="Labour",ISNA(MATCH($E791,Rates!$A$5:$A$19,0))),"Pick a work centre","OK")))</f>
        <v/>
      </c>
    </row>
    <row r="792" customFormat="false" ht="15" hidden="false" customHeight="false" outlineLevel="0" collapsed="false">
      <c r="A792" s="19"/>
      <c r="B792" s="15"/>
      <c r="C792" s="15"/>
      <c r="D792" s="15"/>
      <c r="E792" s="15"/>
      <c r="F792" s="21"/>
      <c r="G792" s="16"/>
      <c r="H792" s="15"/>
      <c r="I792" s="15"/>
      <c r="J792" s="15"/>
      <c r="K792" s="22" t="str">
        <f aca="false">IF(OR($B792="",$C792=""),"",IF($C792="Labour",N($F792)*IFERROR(INDEX(Rates!$B$5:$B$19,MATCH($E792,Rates!$A$5:$A$19,0)),0),N($F792)*N($G792)))</f>
        <v/>
      </c>
      <c r="L792" s="23" t="str">
        <f aca="false">IF(OR($B792="",$C792=""),"",IF(ISNA(MATCH($B792,Jobs!$A$5:$A$204,0)),"Job not found",IF(AND($C792="Labour",ISNA(MATCH($E792,Rates!$A$5:$A$19,0))),"Pick a work centre","OK")))</f>
        <v/>
      </c>
    </row>
    <row r="793" customFormat="false" ht="15" hidden="false" customHeight="false" outlineLevel="0" collapsed="false">
      <c r="A793" s="19"/>
      <c r="B793" s="15"/>
      <c r="C793" s="15"/>
      <c r="D793" s="15"/>
      <c r="E793" s="15"/>
      <c r="F793" s="21"/>
      <c r="G793" s="16"/>
      <c r="H793" s="15"/>
      <c r="I793" s="15"/>
      <c r="J793" s="15"/>
      <c r="K793" s="22" t="str">
        <f aca="false">IF(OR($B793="",$C793=""),"",IF($C793="Labour",N($F793)*IFERROR(INDEX(Rates!$B$5:$B$19,MATCH($E793,Rates!$A$5:$A$19,0)),0),N($F793)*N($G793)))</f>
        <v/>
      </c>
      <c r="L793" s="23" t="str">
        <f aca="false">IF(OR($B793="",$C793=""),"",IF(ISNA(MATCH($B793,Jobs!$A$5:$A$204,0)),"Job not found",IF(AND($C793="Labour",ISNA(MATCH($E793,Rates!$A$5:$A$19,0))),"Pick a work centre","OK")))</f>
        <v/>
      </c>
    </row>
    <row r="794" customFormat="false" ht="15" hidden="false" customHeight="false" outlineLevel="0" collapsed="false">
      <c r="A794" s="19"/>
      <c r="B794" s="15"/>
      <c r="C794" s="15"/>
      <c r="D794" s="15"/>
      <c r="E794" s="15"/>
      <c r="F794" s="21"/>
      <c r="G794" s="16"/>
      <c r="H794" s="15"/>
      <c r="I794" s="15"/>
      <c r="J794" s="15"/>
      <c r="K794" s="22" t="str">
        <f aca="false">IF(OR($B794="",$C794=""),"",IF($C794="Labour",N($F794)*IFERROR(INDEX(Rates!$B$5:$B$19,MATCH($E794,Rates!$A$5:$A$19,0)),0),N($F794)*N($G794)))</f>
        <v/>
      </c>
      <c r="L794" s="23" t="str">
        <f aca="false">IF(OR($B794="",$C794=""),"",IF(ISNA(MATCH($B794,Jobs!$A$5:$A$204,0)),"Job not found",IF(AND($C794="Labour",ISNA(MATCH($E794,Rates!$A$5:$A$19,0))),"Pick a work centre","OK")))</f>
        <v/>
      </c>
    </row>
    <row r="795" customFormat="false" ht="15" hidden="false" customHeight="false" outlineLevel="0" collapsed="false">
      <c r="A795" s="19"/>
      <c r="B795" s="15"/>
      <c r="C795" s="15"/>
      <c r="D795" s="15"/>
      <c r="E795" s="15"/>
      <c r="F795" s="21"/>
      <c r="G795" s="16"/>
      <c r="H795" s="15"/>
      <c r="I795" s="15"/>
      <c r="J795" s="15"/>
      <c r="K795" s="22" t="str">
        <f aca="false">IF(OR($B795="",$C795=""),"",IF($C795="Labour",N($F795)*IFERROR(INDEX(Rates!$B$5:$B$19,MATCH($E795,Rates!$A$5:$A$19,0)),0),N($F795)*N($G795)))</f>
        <v/>
      </c>
      <c r="L795" s="23" t="str">
        <f aca="false">IF(OR($B795="",$C795=""),"",IF(ISNA(MATCH($B795,Jobs!$A$5:$A$204,0)),"Job not found",IF(AND($C795="Labour",ISNA(MATCH($E795,Rates!$A$5:$A$19,0))),"Pick a work centre","OK")))</f>
        <v/>
      </c>
    </row>
    <row r="796" customFormat="false" ht="15" hidden="false" customHeight="false" outlineLevel="0" collapsed="false">
      <c r="A796" s="19"/>
      <c r="B796" s="15"/>
      <c r="C796" s="15"/>
      <c r="D796" s="15"/>
      <c r="E796" s="15"/>
      <c r="F796" s="21"/>
      <c r="G796" s="16"/>
      <c r="H796" s="15"/>
      <c r="I796" s="15"/>
      <c r="J796" s="15"/>
      <c r="K796" s="22" t="str">
        <f aca="false">IF(OR($B796="",$C796=""),"",IF($C796="Labour",N($F796)*IFERROR(INDEX(Rates!$B$5:$B$19,MATCH($E796,Rates!$A$5:$A$19,0)),0),N($F796)*N($G796)))</f>
        <v/>
      </c>
      <c r="L796" s="23" t="str">
        <f aca="false">IF(OR($B796="",$C796=""),"",IF(ISNA(MATCH($B796,Jobs!$A$5:$A$204,0)),"Job not found",IF(AND($C796="Labour",ISNA(MATCH($E796,Rates!$A$5:$A$19,0))),"Pick a work centre","OK")))</f>
        <v/>
      </c>
    </row>
    <row r="797" customFormat="false" ht="15" hidden="false" customHeight="false" outlineLevel="0" collapsed="false">
      <c r="A797" s="19"/>
      <c r="B797" s="15"/>
      <c r="C797" s="15"/>
      <c r="D797" s="15"/>
      <c r="E797" s="15"/>
      <c r="F797" s="21"/>
      <c r="G797" s="16"/>
      <c r="H797" s="15"/>
      <c r="I797" s="15"/>
      <c r="J797" s="15"/>
      <c r="K797" s="22" t="str">
        <f aca="false">IF(OR($B797="",$C797=""),"",IF($C797="Labour",N($F797)*IFERROR(INDEX(Rates!$B$5:$B$19,MATCH($E797,Rates!$A$5:$A$19,0)),0),N($F797)*N($G797)))</f>
        <v/>
      </c>
      <c r="L797" s="23" t="str">
        <f aca="false">IF(OR($B797="",$C797=""),"",IF(ISNA(MATCH($B797,Jobs!$A$5:$A$204,0)),"Job not found",IF(AND($C797="Labour",ISNA(MATCH($E797,Rates!$A$5:$A$19,0))),"Pick a work centre","OK")))</f>
        <v/>
      </c>
    </row>
    <row r="798" customFormat="false" ht="15" hidden="false" customHeight="false" outlineLevel="0" collapsed="false">
      <c r="A798" s="19"/>
      <c r="B798" s="15"/>
      <c r="C798" s="15"/>
      <c r="D798" s="15"/>
      <c r="E798" s="15"/>
      <c r="F798" s="21"/>
      <c r="G798" s="16"/>
      <c r="H798" s="15"/>
      <c r="I798" s="15"/>
      <c r="J798" s="15"/>
      <c r="K798" s="22" t="str">
        <f aca="false">IF(OR($B798="",$C798=""),"",IF($C798="Labour",N($F798)*IFERROR(INDEX(Rates!$B$5:$B$19,MATCH($E798,Rates!$A$5:$A$19,0)),0),N($F798)*N($G798)))</f>
        <v/>
      </c>
      <c r="L798" s="23" t="str">
        <f aca="false">IF(OR($B798="",$C798=""),"",IF(ISNA(MATCH($B798,Jobs!$A$5:$A$204,0)),"Job not found",IF(AND($C798="Labour",ISNA(MATCH($E798,Rates!$A$5:$A$19,0))),"Pick a work centre","OK")))</f>
        <v/>
      </c>
    </row>
    <row r="799" customFormat="false" ht="15" hidden="false" customHeight="false" outlineLevel="0" collapsed="false">
      <c r="A799" s="19"/>
      <c r="B799" s="15"/>
      <c r="C799" s="15"/>
      <c r="D799" s="15"/>
      <c r="E799" s="15"/>
      <c r="F799" s="21"/>
      <c r="G799" s="16"/>
      <c r="H799" s="15"/>
      <c r="I799" s="15"/>
      <c r="J799" s="15"/>
      <c r="K799" s="22" t="str">
        <f aca="false">IF(OR($B799="",$C799=""),"",IF($C799="Labour",N($F799)*IFERROR(INDEX(Rates!$B$5:$B$19,MATCH($E799,Rates!$A$5:$A$19,0)),0),N($F799)*N($G799)))</f>
        <v/>
      </c>
      <c r="L799" s="23" t="str">
        <f aca="false">IF(OR($B799="",$C799=""),"",IF(ISNA(MATCH($B799,Jobs!$A$5:$A$204,0)),"Job not found",IF(AND($C799="Labour",ISNA(MATCH($E799,Rates!$A$5:$A$19,0))),"Pick a work centre","OK")))</f>
        <v/>
      </c>
    </row>
    <row r="800" customFormat="false" ht="15" hidden="false" customHeight="false" outlineLevel="0" collapsed="false">
      <c r="A800" s="19"/>
      <c r="B800" s="15"/>
      <c r="C800" s="15"/>
      <c r="D800" s="15"/>
      <c r="E800" s="15"/>
      <c r="F800" s="21"/>
      <c r="G800" s="16"/>
      <c r="H800" s="15"/>
      <c r="I800" s="15"/>
      <c r="J800" s="15"/>
      <c r="K800" s="22" t="str">
        <f aca="false">IF(OR($B800="",$C800=""),"",IF($C800="Labour",N($F800)*IFERROR(INDEX(Rates!$B$5:$B$19,MATCH($E800,Rates!$A$5:$A$19,0)),0),N($F800)*N($G800)))</f>
        <v/>
      </c>
      <c r="L800" s="23" t="str">
        <f aca="false">IF(OR($B800="",$C800=""),"",IF(ISNA(MATCH($B800,Jobs!$A$5:$A$204,0)),"Job not found",IF(AND($C800="Labour",ISNA(MATCH($E800,Rates!$A$5:$A$19,0))),"Pick a work centre","OK")))</f>
        <v/>
      </c>
    </row>
    <row r="801" customFormat="false" ht="15" hidden="false" customHeight="false" outlineLevel="0" collapsed="false">
      <c r="A801" s="19"/>
      <c r="B801" s="15"/>
      <c r="C801" s="15"/>
      <c r="D801" s="15"/>
      <c r="E801" s="15"/>
      <c r="F801" s="21"/>
      <c r="G801" s="16"/>
      <c r="H801" s="15"/>
      <c r="I801" s="15"/>
      <c r="J801" s="15"/>
      <c r="K801" s="22" t="str">
        <f aca="false">IF(OR($B801="",$C801=""),"",IF($C801="Labour",N($F801)*IFERROR(INDEX(Rates!$B$5:$B$19,MATCH($E801,Rates!$A$5:$A$19,0)),0),N($F801)*N($G801)))</f>
        <v/>
      </c>
      <c r="L801" s="23" t="str">
        <f aca="false">IF(OR($B801="",$C801=""),"",IF(ISNA(MATCH($B801,Jobs!$A$5:$A$204,0)),"Job not found",IF(AND($C801="Labour",ISNA(MATCH($E801,Rates!$A$5:$A$19,0))),"Pick a work centre","OK")))</f>
        <v/>
      </c>
    </row>
    <row r="802" customFormat="false" ht="15" hidden="false" customHeight="false" outlineLevel="0" collapsed="false">
      <c r="A802" s="19"/>
      <c r="B802" s="15"/>
      <c r="C802" s="15"/>
      <c r="D802" s="15"/>
      <c r="E802" s="15"/>
      <c r="F802" s="21"/>
      <c r="G802" s="16"/>
      <c r="H802" s="15"/>
      <c r="I802" s="15"/>
      <c r="J802" s="15"/>
      <c r="K802" s="22" t="str">
        <f aca="false">IF(OR($B802="",$C802=""),"",IF($C802="Labour",N($F802)*IFERROR(INDEX(Rates!$B$5:$B$19,MATCH($E802,Rates!$A$5:$A$19,0)),0),N($F802)*N($G802)))</f>
        <v/>
      </c>
      <c r="L802" s="23" t="str">
        <f aca="false">IF(OR($B802="",$C802=""),"",IF(ISNA(MATCH($B802,Jobs!$A$5:$A$204,0)),"Job not found",IF(AND($C802="Labour",ISNA(MATCH($E802,Rates!$A$5:$A$19,0))),"Pick a work centre","OK")))</f>
        <v/>
      </c>
    </row>
    <row r="803" customFormat="false" ht="15" hidden="false" customHeight="false" outlineLevel="0" collapsed="false">
      <c r="A803" s="19"/>
      <c r="B803" s="15"/>
      <c r="C803" s="15"/>
      <c r="D803" s="15"/>
      <c r="E803" s="15"/>
      <c r="F803" s="21"/>
      <c r="G803" s="16"/>
      <c r="H803" s="15"/>
      <c r="I803" s="15"/>
      <c r="J803" s="15"/>
      <c r="K803" s="22" t="str">
        <f aca="false">IF(OR($B803="",$C803=""),"",IF($C803="Labour",N($F803)*IFERROR(INDEX(Rates!$B$5:$B$19,MATCH($E803,Rates!$A$5:$A$19,0)),0),N($F803)*N($G803)))</f>
        <v/>
      </c>
      <c r="L803" s="23" t="str">
        <f aca="false">IF(OR($B803="",$C803=""),"",IF(ISNA(MATCH($B803,Jobs!$A$5:$A$204,0)),"Job not found",IF(AND($C803="Labour",ISNA(MATCH($E803,Rates!$A$5:$A$19,0))),"Pick a work centre","OK")))</f>
        <v/>
      </c>
    </row>
    <row r="804" customFormat="false" ht="15" hidden="false" customHeight="false" outlineLevel="0" collapsed="false">
      <c r="A804" s="19"/>
      <c r="B804" s="15"/>
      <c r="C804" s="15"/>
      <c r="D804" s="15"/>
      <c r="E804" s="15"/>
      <c r="F804" s="21"/>
      <c r="G804" s="16"/>
      <c r="H804" s="15"/>
      <c r="I804" s="15"/>
      <c r="J804" s="15"/>
      <c r="K804" s="22" t="str">
        <f aca="false">IF(OR($B804="",$C804=""),"",IF($C804="Labour",N($F804)*IFERROR(INDEX(Rates!$B$5:$B$19,MATCH($E804,Rates!$A$5:$A$19,0)),0),N($F804)*N($G804)))</f>
        <v/>
      </c>
      <c r="L804" s="23" t="str">
        <f aca="false">IF(OR($B804="",$C804=""),"",IF(ISNA(MATCH($B804,Jobs!$A$5:$A$204,0)),"Job not found",IF(AND($C804="Labour",ISNA(MATCH($E804,Rates!$A$5:$A$19,0))),"Pick a work centre","OK")))</f>
        <v/>
      </c>
    </row>
    <row r="805" customFormat="false" ht="15" hidden="false" customHeight="false" outlineLevel="0" collapsed="false">
      <c r="A805" s="19"/>
      <c r="B805" s="15"/>
      <c r="C805" s="15"/>
      <c r="D805" s="15"/>
      <c r="E805" s="15"/>
      <c r="F805" s="21"/>
      <c r="G805" s="16"/>
      <c r="H805" s="15"/>
      <c r="I805" s="15"/>
      <c r="J805" s="15"/>
      <c r="K805" s="22" t="str">
        <f aca="false">IF(OR($B805="",$C805=""),"",IF($C805="Labour",N($F805)*IFERROR(INDEX(Rates!$B$5:$B$19,MATCH($E805,Rates!$A$5:$A$19,0)),0),N($F805)*N($G805)))</f>
        <v/>
      </c>
      <c r="L805" s="23" t="str">
        <f aca="false">IF(OR($B805="",$C805=""),"",IF(ISNA(MATCH($B805,Jobs!$A$5:$A$204,0)),"Job not found",IF(AND($C805="Labour",ISNA(MATCH($E805,Rates!$A$5:$A$19,0))),"Pick a work centre","OK")))</f>
        <v/>
      </c>
    </row>
    <row r="806" customFormat="false" ht="15" hidden="false" customHeight="false" outlineLevel="0" collapsed="false">
      <c r="A806" s="19"/>
      <c r="B806" s="15"/>
      <c r="C806" s="15"/>
      <c r="D806" s="15"/>
      <c r="E806" s="15"/>
      <c r="F806" s="21"/>
      <c r="G806" s="16"/>
      <c r="H806" s="15"/>
      <c r="I806" s="15"/>
      <c r="J806" s="15"/>
      <c r="K806" s="22" t="str">
        <f aca="false">IF(OR($B806="",$C806=""),"",IF($C806="Labour",N($F806)*IFERROR(INDEX(Rates!$B$5:$B$19,MATCH($E806,Rates!$A$5:$A$19,0)),0),N($F806)*N($G806)))</f>
        <v/>
      </c>
      <c r="L806" s="23" t="str">
        <f aca="false">IF(OR($B806="",$C806=""),"",IF(ISNA(MATCH($B806,Jobs!$A$5:$A$204,0)),"Job not found",IF(AND($C806="Labour",ISNA(MATCH($E806,Rates!$A$5:$A$19,0))),"Pick a work centre","OK")))</f>
        <v/>
      </c>
    </row>
    <row r="807" customFormat="false" ht="15" hidden="false" customHeight="false" outlineLevel="0" collapsed="false">
      <c r="A807" s="19"/>
      <c r="B807" s="15"/>
      <c r="C807" s="15"/>
      <c r="D807" s="15"/>
      <c r="E807" s="15"/>
      <c r="F807" s="21"/>
      <c r="G807" s="16"/>
      <c r="H807" s="15"/>
      <c r="I807" s="15"/>
      <c r="J807" s="15"/>
      <c r="K807" s="22" t="str">
        <f aca="false">IF(OR($B807="",$C807=""),"",IF($C807="Labour",N($F807)*IFERROR(INDEX(Rates!$B$5:$B$19,MATCH($E807,Rates!$A$5:$A$19,0)),0),N($F807)*N($G807)))</f>
        <v/>
      </c>
      <c r="L807" s="23" t="str">
        <f aca="false">IF(OR($B807="",$C807=""),"",IF(ISNA(MATCH($B807,Jobs!$A$5:$A$204,0)),"Job not found",IF(AND($C807="Labour",ISNA(MATCH($E807,Rates!$A$5:$A$19,0))),"Pick a work centre","OK")))</f>
        <v/>
      </c>
    </row>
    <row r="808" customFormat="false" ht="15" hidden="false" customHeight="false" outlineLevel="0" collapsed="false">
      <c r="A808" s="19"/>
      <c r="B808" s="15"/>
      <c r="C808" s="15"/>
      <c r="D808" s="15"/>
      <c r="E808" s="15"/>
      <c r="F808" s="21"/>
      <c r="G808" s="16"/>
      <c r="H808" s="15"/>
      <c r="I808" s="15"/>
      <c r="J808" s="15"/>
      <c r="K808" s="22" t="str">
        <f aca="false">IF(OR($B808="",$C808=""),"",IF($C808="Labour",N($F808)*IFERROR(INDEX(Rates!$B$5:$B$19,MATCH($E808,Rates!$A$5:$A$19,0)),0),N($F808)*N($G808)))</f>
        <v/>
      </c>
      <c r="L808" s="23" t="str">
        <f aca="false">IF(OR($B808="",$C808=""),"",IF(ISNA(MATCH($B808,Jobs!$A$5:$A$204,0)),"Job not found",IF(AND($C808="Labour",ISNA(MATCH($E808,Rates!$A$5:$A$19,0))),"Pick a work centre","OK")))</f>
        <v/>
      </c>
    </row>
    <row r="809" customFormat="false" ht="15" hidden="false" customHeight="false" outlineLevel="0" collapsed="false">
      <c r="A809" s="19"/>
      <c r="B809" s="15"/>
      <c r="C809" s="15"/>
      <c r="D809" s="15"/>
      <c r="E809" s="15"/>
      <c r="F809" s="21"/>
      <c r="G809" s="16"/>
      <c r="H809" s="15"/>
      <c r="I809" s="15"/>
      <c r="J809" s="15"/>
      <c r="K809" s="22" t="str">
        <f aca="false">IF(OR($B809="",$C809=""),"",IF($C809="Labour",N($F809)*IFERROR(INDEX(Rates!$B$5:$B$19,MATCH($E809,Rates!$A$5:$A$19,0)),0),N($F809)*N($G809)))</f>
        <v/>
      </c>
      <c r="L809" s="23" t="str">
        <f aca="false">IF(OR($B809="",$C809=""),"",IF(ISNA(MATCH($B809,Jobs!$A$5:$A$204,0)),"Job not found",IF(AND($C809="Labour",ISNA(MATCH($E809,Rates!$A$5:$A$19,0))),"Pick a work centre","OK")))</f>
        <v/>
      </c>
    </row>
    <row r="810" customFormat="false" ht="15" hidden="false" customHeight="false" outlineLevel="0" collapsed="false">
      <c r="A810" s="19"/>
      <c r="B810" s="15"/>
      <c r="C810" s="15"/>
      <c r="D810" s="15"/>
      <c r="E810" s="15"/>
      <c r="F810" s="21"/>
      <c r="G810" s="16"/>
      <c r="H810" s="15"/>
      <c r="I810" s="15"/>
      <c r="J810" s="15"/>
      <c r="K810" s="22" t="str">
        <f aca="false">IF(OR($B810="",$C810=""),"",IF($C810="Labour",N($F810)*IFERROR(INDEX(Rates!$B$5:$B$19,MATCH($E810,Rates!$A$5:$A$19,0)),0),N($F810)*N($G810)))</f>
        <v/>
      </c>
      <c r="L810" s="23" t="str">
        <f aca="false">IF(OR($B810="",$C810=""),"",IF(ISNA(MATCH($B810,Jobs!$A$5:$A$204,0)),"Job not found",IF(AND($C810="Labour",ISNA(MATCH($E810,Rates!$A$5:$A$19,0))),"Pick a work centre","OK")))</f>
        <v/>
      </c>
    </row>
    <row r="811" customFormat="false" ht="15" hidden="false" customHeight="false" outlineLevel="0" collapsed="false">
      <c r="A811" s="19"/>
      <c r="B811" s="15"/>
      <c r="C811" s="15"/>
      <c r="D811" s="15"/>
      <c r="E811" s="15"/>
      <c r="F811" s="21"/>
      <c r="G811" s="16"/>
      <c r="H811" s="15"/>
      <c r="I811" s="15"/>
      <c r="J811" s="15"/>
      <c r="K811" s="22" t="str">
        <f aca="false">IF(OR($B811="",$C811=""),"",IF($C811="Labour",N($F811)*IFERROR(INDEX(Rates!$B$5:$B$19,MATCH($E811,Rates!$A$5:$A$19,0)),0),N($F811)*N($G811)))</f>
        <v/>
      </c>
      <c r="L811" s="23" t="str">
        <f aca="false">IF(OR($B811="",$C811=""),"",IF(ISNA(MATCH($B811,Jobs!$A$5:$A$204,0)),"Job not found",IF(AND($C811="Labour",ISNA(MATCH($E811,Rates!$A$5:$A$19,0))),"Pick a work centre","OK")))</f>
        <v/>
      </c>
    </row>
    <row r="812" customFormat="false" ht="15" hidden="false" customHeight="false" outlineLevel="0" collapsed="false">
      <c r="A812" s="19"/>
      <c r="B812" s="15"/>
      <c r="C812" s="15"/>
      <c r="D812" s="15"/>
      <c r="E812" s="15"/>
      <c r="F812" s="21"/>
      <c r="G812" s="16"/>
      <c r="H812" s="15"/>
      <c r="I812" s="15"/>
      <c r="J812" s="15"/>
      <c r="K812" s="22" t="str">
        <f aca="false">IF(OR($B812="",$C812=""),"",IF($C812="Labour",N($F812)*IFERROR(INDEX(Rates!$B$5:$B$19,MATCH($E812,Rates!$A$5:$A$19,0)),0),N($F812)*N($G812)))</f>
        <v/>
      </c>
      <c r="L812" s="23" t="str">
        <f aca="false">IF(OR($B812="",$C812=""),"",IF(ISNA(MATCH($B812,Jobs!$A$5:$A$204,0)),"Job not found",IF(AND($C812="Labour",ISNA(MATCH($E812,Rates!$A$5:$A$19,0))),"Pick a work centre","OK")))</f>
        <v/>
      </c>
    </row>
    <row r="813" customFormat="false" ht="15" hidden="false" customHeight="false" outlineLevel="0" collapsed="false">
      <c r="A813" s="19"/>
      <c r="B813" s="15"/>
      <c r="C813" s="15"/>
      <c r="D813" s="15"/>
      <c r="E813" s="15"/>
      <c r="F813" s="21"/>
      <c r="G813" s="16"/>
      <c r="H813" s="15"/>
      <c r="I813" s="15"/>
      <c r="J813" s="15"/>
      <c r="K813" s="22" t="str">
        <f aca="false">IF(OR($B813="",$C813=""),"",IF($C813="Labour",N($F813)*IFERROR(INDEX(Rates!$B$5:$B$19,MATCH($E813,Rates!$A$5:$A$19,0)),0),N($F813)*N($G813)))</f>
        <v/>
      </c>
      <c r="L813" s="23" t="str">
        <f aca="false">IF(OR($B813="",$C813=""),"",IF(ISNA(MATCH($B813,Jobs!$A$5:$A$204,0)),"Job not found",IF(AND($C813="Labour",ISNA(MATCH($E813,Rates!$A$5:$A$19,0))),"Pick a work centre","OK")))</f>
        <v/>
      </c>
    </row>
    <row r="814" customFormat="false" ht="15" hidden="false" customHeight="false" outlineLevel="0" collapsed="false">
      <c r="A814" s="19"/>
      <c r="B814" s="15"/>
      <c r="C814" s="15"/>
      <c r="D814" s="15"/>
      <c r="E814" s="15"/>
      <c r="F814" s="21"/>
      <c r="G814" s="16"/>
      <c r="H814" s="15"/>
      <c r="I814" s="15"/>
      <c r="J814" s="15"/>
      <c r="K814" s="22" t="str">
        <f aca="false">IF(OR($B814="",$C814=""),"",IF($C814="Labour",N($F814)*IFERROR(INDEX(Rates!$B$5:$B$19,MATCH($E814,Rates!$A$5:$A$19,0)),0),N($F814)*N($G814)))</f>
        <v/>
      </c>
      <c r="L814" s="23" t="str">
        <f aca="false">IF(OR($B814="",$C814=""),"",IF(ISNA(MATCH($B814,Jobs!$A$5:$A$204,0)),"Job not found",IF(AND($C814="Labour",ISNA(MATCH($E814,Rates!$A$5:$A$19,0))),"Pick a work centre","OK")))</f>
        <v/>
      </c>
    </row>
    <row r="815" customFormat="false" ht="15" hidden="false" customHeight="false" outlineLevel="0" collapsed="false">
      <c r="A815" s="19"/>
      <c r="B815" s="15"/>
      <c r="C815" s="15"/>
      <c r="D815" s="15"/>
      <c r="E815" s="15"/>
      <c r="F815" s="21"/>
      <c r="G815" s="16"/>
      <c r="H815" s="15"/>
      <c r="I815" s="15"/>
      <c r="J815" s="15"/>
      <c r="K815" s="22" t="str">
        <f aca="false">IF(OR($B815="",$C815=""),"",IF($C815="Labour",N($F815)*IFERROR(INDEX(Rates!$B$5:$B$19,MATCH($E815,Rates!$A$5:$A$19,0)),0),N($F815)*N($G815)))</f>
        <v/>
      </c>
      <c r="L815" s="23" t="str">
        <f aca="false">IF(OR($B815="",$C815=""),"",IF(ISNA(MATCH($B815,Jobs!$A$5:$A$204,0)),"Job not found",IF(AND($C815="Labour",ISNA(MATCH($E815,Rates!$A$5:$A$19,0))),"Pick a work centre","OK")))</f>
        <v/>
      </c>
    </row>
    <row r="816" customFormat="false" ht="15" hidden="false" customHeight="false" outlineLevel="0" collapsed="false">
      <c r="A816" s="19"/>
      <c r="B816" s="15"/>
      <c r="C816" s="15"/>
      <c r="D816" s="15"/>
      <c r="E816" s="15"/>
      <c r="F816" s="21"/>
      <c r="G816" s="16"/>
      <c r="H816" s="15"/>
      <c r="I816" s="15"/>
      <c r="J816" s="15"/>
      <c r="K816" s="22" t="str">
        <f aca="false">IF(OR($B816="",$C816=""),"",IF($C816="Labour",N($F816)*IFERROR(INDEX(Rates!$B$5:$B$19,MATCH($E816,Rates!$A$5:$A$19,0)),0),N($F816)*N($G816)))</f>
        <v/>
      </c>
      <c r="L816" s="23" t="str">
        <f aca="false">IF(OR($B816="",$C816=""),"",IF(ISNA(MATCH($B816,Jobs!$A$5:$A$204,0)),"Job not found",IF(AND($C816="Labour",ISNA(MATCH($E816,Rates!$A$5:$A$19,0))),"Pick a work centre","OK")))</f>
        <v/>
      </c>
    </row>
    <row r="817" customFormat="false" ht="15" hidden="false" customHeight="false" outlineLevel="0" collapsed="false">
      <c r="A817" s="19"/>
      <c r="B817" s="15"/>
      <c r="C817" s="15"/>
      <c r="D817" s="15"/>
      <c r="E817" s="15"/>
      <c r="F817" s="21"/>
      <c r="G817" s="16"/>
      <c r="H817" s="15"/>
      <c r="I817" s="15"/>
      <c r="J817" s="15"/>
      <c r="K817" s="22" t="str">
        <f aca="false">IF(OR($B817="",$C817=""),"",IF($C817="Labour",N($F817)*IFERROR(INDEX(Rates!$B$5:$B$19,MATCH($E817,Rates!$A$5:$A$19,0)),0),N($F817)*N($G817)))</f>
        <v/>
      </c>
      <c r="L817" s="23" t="str">
        <f aca="false">IF(OR($B817="",$C817=""),"",IF(ISNA(MATCH($B817,Jobs!$A$5:$A$204,0)),"Job not found",IF(AND($C817="Labour",ISNA(MATCH($E817,Rates!$A$5:$A$19,0))),"Pick a work centre","OK")))</f>
        <v/>
      </c>
    </row>
    <row r="818" customFormat="false" ht="15" hidden="false" customHeight="false" outlineLevel="0" collapsed="false">
      <c r="A818" s="19"/>
      <c r="B818" s="15"/>
      <c r="C818" s="15"/>
      <c r="D818" s="15"/>
      <c r="E818" s="15"/>
      <c r="F818" s="21"/>
      <c r="G818" s="16"/>
      <c r="H818" s="15"/>
      <c r="I818" s="15"/>
      <c r="J818" s="15"/>
      <c r="K818" s="22" t="str">
        <f aca="false">IF(OR($B818="",$C818=""),"",IF($C818="Labour",N($F818)*IFERROR(INDEX(Rates!$B$5:$B$19,MATCH($E818,Rates!$A$5:$A$19,0)),0),N($F818)*N($G818)))</f>
        <v/>
      </c>
      <c r="L818" s="23" t="str">
        <f aca="false">IF(OR($B818="",$C818=""),"",IF(ISNA(MATCH($B818,Jobs!$A$5:$A$204,0)),"Job not found",IF(AND($C818="Labour",ISNA(MATCH($E818,Rates!$A$5:$A$19,0))),"Pick a work centre","OK")))</f>
        <v/>
      </c>
    </row>
    <row r="819" customFormat="false" ht="15" hidden="false" customHeight="false" outlineLevel="0" collapsed="false">
      <c r="A819" s="19"/>
      <c r="B819" s="15"/>
      <c r="C819" s="15"/>
      <c r="D819" s="15"/>
      <c r="E819" s="15"/>
      <c r="F819" s="21"/>
      <c r="G819" s="16"/>
      <c r="H819" s="15"/>
      <c r="I819" s="15"/>
      <c r="J819" s="15"/>
      <c r="K819" s="22" t="str">
        <f aca="false">IF(OR($B819="",$C819=""),"",IF($C819="Labour",N($F819)*IFERROR(INDEX(Rates!$B$5:$B$19,MATCH($E819,Rates!$A$5:$A$19,0)),0),N($F819)*N($G819)))</f>
        <v/>
      </c>
      <c r="L819" s="23" t="str">
        <f aca="false">IF(OR($B819="",$C819=""),"",IF(ISNA(MATCH($B819,Jobs!$A$5:$A$204,0)),"Job not found",IF(AND($C819="Labour",ISNA(MATCH($E819,Rates!$A$5:$A$19,0))),"Pick a work centre","OK")))</f>
        <v/>
      </c>
    </row>
    <row r="820" customFormat="false" ht="15" hidden="false" customHeight="false" outlineLevel="0" collapsed="false">
      <c r="A820" s="19"/>
      <c r="B820" s="15"/>
      <c r="C820" s="15"/>
      <c r="D820" s="15"/>
      <c r="E820" s="15"/>
      <c r="F820" s="21"/>
      <c r="G820" s="16"/>
      <c r="H820" s="15"/>
      <c r="I820" s="15"/>
      <c r="J820" s="15"/>
      <c r="K820" s="22" t="str">
        <f aca="false">IF(OR($B820="",$C820=""),"",IF($C820="Labour",N($F820)*IFERROR(INDEX(Rates!$B$5:$B$19,MATCH($E820,Rates!$A$5:$A$19,0)),0),N($F820)*N($G820)))</f>
        <v/>
      </c>
      <c r="L820" s="23" t="str">
        <f aca="false">IF(OR($B820="",$C820=""),"",IF(ISNA(MATCH($B820,Jobs!$A$5:$A$204,0)),"Job not found",IF(AND($C820="Labour",ISNA(MATCH($E820,Rates!$A$5:$A$19,0))),"Pick a work centre","OK")))</f>
        <v/>
      </c>
    </row>
    <row r="821" customFormat="false" ht="15" hidden="false" customHeight="false" outlineLevel="0" collapsed="false">
      <c r="A821" s="19"/>
      <c r="B821" s="15"/>
      <c r="C821" s="15"/>
      <c r="D821" s="15"/>
      <c r="E821" s="15"/>
      <c r="F821" s="21"/>
      <c r="G821" s="16"/>
      <c r="H821" s="15"/>
      <c r="I821" s="15"/>
      <c r="J821" s="15"/>
      <c r="K821" s="22" t="str">
        <f aca="false">IF(OR($B821="",$C821=""),"",IF($C821="Labour",N($F821)*IFERROR(INDEX(Rates!$B$5:$B$19,MATCH($E821,Rates!$A$5:$A$19,0)),0),N($F821)*N($G821)))</f>
        <v/>
      </c>
      <c r="L821" s="23" t="str">
        <f aca="false">IF(OR($B821="",$C821=""),"",IF(ISNA(MATCH($B821,Jobs!$A$5:$A$204,0)),"Job not found",IF(AND($C821="Labour",ISNA(MATCH($E821,Rates!$A$5:$A$19,0))),"Pick a work centre","OK")))</f>
        <v/>
      </c>
    </row>
    <row r="822" customFormat="false" ht="15" hidden="false" customHeight="false" outlineLevel="0" collapsed="false">
      <c r="A822" s="19"/>
      <c r="B822" s="15"/>
      <c r="C822" s="15"/>
      <c r="D822" s="15"/>
      <c r="E822" s="15"/>
      <c r="F822" s="21"/>
      <c r="G822" s="16"/>
      <c r="H822" s="15"/>
      <c r="I822" s="15"/>
      <c r="J822" s="15"/>
      <c r="K822" s="22" t="str">
        <f aca="false">IF(OR($B822="",$C822=""),"",IF($C822="Labour",N($F822)*IFERROR(INDEX(Rates!$B$5:$B$19,MATCH($E822,Rates!$A$5:$A$19,0)),0),N($F822)*N($G822)))</f>
        <v/>
      </c>
      <c r="L822" s="23" t="str">
        <f aca="false">IF(OR($B822="",$C822=""),"",IF(ISNA(MATCH($B822,Jobs!$A$5:$A$204,0)),"Job not found",IF(AND($C822="Labour",ISNA(MATCH($E822,Rates!$A$5:$A$19,0))),"Pick a work centre","OK")))</f>
        <v/>
      </c>
    </row>
    <row r="823" customFormat="false" ht="15" hidden="false" customHeight="false" outlineLevel="0" collapsed="false">
      <c r="A823" s="19"/>
      <c r="B823" s="15"/>
      <c r="C823" s="15"/>
      <c r="D823" s="15"/>
      <c r="E823" s="15"/>
      <c r="F823" s="21"/>
      <c r="G823" s="16"/>
      <c r="H823" s="15"/>
      <c r="I823" s="15"/>
      <c r="J823" s="15"/>
      <c r="K823" s="22" t="str">
        <f aca="false">IF(OR($B823="",$C823=""),"",IF($C823="Labour",N($F823)*IFERROR(INDEX(Rates!$B$5:$B$19,MATCH($E823,Rates!$A$5:$A$19,0)),0),N($F823)*N($G823)))</f>
        <v/>
      </c>
      <c r="L823" s="23" t="str">
        <f aca="false">IF(OR($B823="",$C823=""),"",IF(ISNA(MATCH($B823,Jobs!$A$5:$A$204,0)),"Job not found",IF(AND($C823="Labour",ISNA(MATCH($E823,Rates!$A$5:$A$19,0))),"Pick a work centre","OK")))</f>
        <v/>
      </c>
    </row>
    <row r="824" customFormat="false" ht="15" hidden="false" customHeight="false" outlineLevel="0" collapsed="false">
      <c r="A824" s="19"/>
      <c r="B824" s="15"/>
      <c r="C824" s="15"/>
      <c r="D824" s="15"/>
      <c r="E824" s="15"/>
      <c r="F824" s="21"/>
      <c r="G824" s="16"/>
      <c r="H824" s="15"/>
      <c r="I824" s="15"/>
      <c r="J824" s="15"/>
      <c r="K824" s="22" t="str">
        <f aca="false">IF(OR($B824="",$C824=""),"",IF($C824="Labour",N($F824)*IFERROR(INDEX(Rates!$B$5:$B$19,MATCH($E824,Rates!$A$5:$A$19,0)),0),N($F824)*N($G824)))</f>
        <v/>
      </c>
      <c r="L824" s="23" t="str">
        <f aca="false">IF(OR($B824="",$C824=""),"",IF(ISNA(MATCH($B824,Jobs!$A$5:$A$204,0)),"Job not found",IF(AND($C824="Labour",ISNA(MATCH($E824,Rates!$A$5:$A$19,0))),"Pick a work centre","OK")))</f>
        <v/>
      </c>
    </row>
    <row r="825" customFormat="false" ht="15" hidden="false" customHeight="false" outlineLevel="0" collapsed="false">
      <c r="A825" s="19"/>
      <c r="B825" s="15"/>
      <c r="C825" s="15"/>
      <c r="D825" s="15"/>
      <c r="E825" s="15"/>
      <c r="F825" s="21"/>
      <c r="G825" s="16"/>
      <c r="H825" s="15"/>
      <c r="I825" s="15"/>
      <c r="J825" s="15"/>
      <c r="K825" s="22" t="str">
        <f aca="false">IF(OR($B825="",$C825=""),"",IF($C825="Labour",N($F825)*IFERROR(INDEX(Rates!$B$5:$B$19,MATCH($E825,Rates!$A$5:$A$19,0)),0),N($F825)*N($G825)))</f>
        <v/>
      </c>
      <c r="L825" s="23" t="str">
        <f aca="false">IF(OR($B825="",$C825=""),"",IF(ISNA(MATCH($B825,Jobs!$A$5:$A$204,0)),"Job not found",IF(AND($C825="Labour",ISNA(MATCH($E825,Rates!$A$5:$A$19,0))),"Pick a work centre","OK")))</f>
        <v/>
      </c>
    </row>
    <row r="826" customFormat="false" ht="15" hidden="false" customHeight="false" outlineLevel="0" collapsed="false">
      <c r="A826" s="19"/>
      <c r="B826" s="15"/>
      <c r="C826" s="15"/>
      <c r="D826" s="15"/>
      <c r="E826" s="15"/>
      <c r="F826" s="21"/>
      <c r="G826" s="16"/>
      <c r="H826" s="15"/>
      <c r="I826" s="15"/>
      <c r="J826" s="15"/>
      <c r="K826" s="22" t="str">
        <f aca="false">IF(OR($B826="",$C826=""),"",IF($C826="Labour",N($F826)*IFERROR(INDEX(Rates!$B$5:$B$19,MATCH($E826,Rates!$A$5:$A$19,0)),0),N($F826)*N($G826)))</f>
        <v/>
      </c>
      <c r="L826" s="23" t="str">
        <f aca="false">IF(OR($B826="",$C826=""),"",IF(ISNA(MATCH($B826,Jobs!$A$5:$A$204,0)),"Job not found",IF(AND($C826="Labour",ISNA(MATCH($E826,Rates!$A$5:$A$19,0))),"Pick a work centre","OK")))</f>
        <v/>
      </c>
    </row>
    <row r="827" customFormat="false" ht="15" hidden="false" customHeight="false" outlineLevel="0" collapsed="false">
      <c r="A827" s="19"/>
      <c r="B827" s="15"/>
      <c r="C827" s="15"/>
      <c r="D827" s="15"/>
      <c r="E827" s="15"/>
      <c r="F827" s="21"/>
      <c r="G827" s="16"/>
      <c r="H827" s="15"/>
      <c r="I827" s="15"/>
      <c r="J827" s="15"/>
      <c r="K827" s="22" t="str">
        <f aca="false">IF(OR($B827="",$C827=""),"",IF($C827="Labour",N($F827)*IFERROR(INDEX(Rates!$B$5:$B$19,MATCH($E827,Rates!$A$5:$A$19,0)),0),N($F827)*N($G827)))</f>
        <v/>
      </c>
      <c r="L827" s="23" t="str">
        <f aca="false">IF(OR($B827="",$C827=""),"",IF(ISNA(MATCH($B827,Jobs!$A$5:$A$204,0)),"Job not found",IF(AND($C827="Labour",ISNA(MATCH($E827,Rates!$A$5:$A$19,0))),"Pick a work centre","OK")))</f>
        <v/>
      </c>
    </row>
    <row r="828" customFormat="false" ht="15" hidden="false" customHeight="false" outlineLevel="0" collapsed="false">
      <c r="A828" s="19"/>
      <c r="B828" s="15"/>
      <c r="C828" s="15"/>
      <c r="D828" s="15"/>
      <c r="E828" s="15"/>
      <c r="F828" s="21"/>
      <c r="G828" s="16"/>
      <c r="H828" s="15"/>
      <c r="I828" s="15"/>
      <c r="J828" s="15"/>
      <c r="K828" s="22" t="str">
        <f aca="false">IF(OR($B828="",$C828=""),"",IF($C828="Labour",N($F828)*IFERROR(INDEX(Rates!$B$5:$B$19,MATCH($E828,Rates!$A$5:$A$19,0)),0),N($F828)*N($G828)))</f>
        <v/>
      </c>
      <c r="L828" s="23" t="str">
        <f aca="false">IF(OR($B828="",$C828=""),"",IF(ISNA(MATCH($B828,Jobs!$A$5:$A$204,0)),"Job not found",IF(AND($C828="Labour",ISNA(MATCH($E828,Rates!$A$5:$A$19,0))),"Pick a work centre","OK")))</f>
        <v/>
      </c>
    </row>
    <row r="829" customFormat="false" ht="15" hidden="false" customHeight="false" outlineLevel="0" collapsed="false">
      <c r="A829" s="19"/>
      <c r="B829" s="15"/>
      <c r="C829" s="15"/>
      <c r="D829" s="15"/>
      <c r="E829" s="15"/>
      <c r="F829" s="21"/>
      <c r="G829" s="16"/>
      <c r="H829" s="15"/>
      <c r="I829" s="15"/>
      <c r="J829" s="15"/>
      <c r="K829" s="22" t="str">
        <f aca="false">IF(OR($B829="",$C829=""),"",IF($C829="Labour",N($F829)*IFERROR(INDEX(Rates!$B$5:$B$19,MATCH($E829,Rates!$A$5:$A$19,0)),0),N($F829)*N($G829)))</f>
        <v/>
      </c>
      <c r="L829" s="23" t="str">
        <f aca="false">IF(OR($B829="",$C829=""),"",IF(ISNA(MATCH($B829,Jobs!$A$5:$A$204,0)),"Job not found",IF(AND($C829="Labour",ISNA(MATCH($E829,Rates!$A$5:$A$19,0))),"Pick a work centre","OK")))</f>
        <v/>
      </c>
    </row>
    <row r="830" customFormat="false" ht="15" hidden="false" customHeight="false" outlineLevel="0" collapsed="false">
      <c r="A830" s="19"/>
      <c r="B830" s="15"/>
      <c r="C830" s="15"/>
      <c r="D830" s="15"/>
      <c r="E830" s="15"/>
      <c r="F830" s="21"/>
      <c r="G830" s="16"/>
      <c r="H830" s="15"/>
      <c r="I830" s="15"/>
      <c r="J830" s="15"/>
      <c r="K830" s="22" t="str">
        <f aca="false">IF(OR($B830="",$C830=""),"",IF($C830="Labour",N($F830)*IFERROR(INDEX(Rates!$B$5:$B$19,MATCH($E830,Rates!$A$5:$A$19,0)),0),N($F830)*N($G830)))</f>
        <v/>
      </c>
      <c r="L830" s="23" t="str">
        <f aca="false">IF(OR($B830="",$C830=""),"",IF(ISNA(MATCH($B830,Jobs!$A$5:$A$204,0)),"Job not found",IF(AND($C830="Labour",ISNA(MATCH($E830,Rates!$A$5:$A$19,0))),"Pick a work centre","OK")))</f>
        <v/>
      </c>
    </row>
    <row r="831" customFormat="false" ht="15" hidden="false" customHeight="false" outlineLevel="0" collapsed="false">
      <c r="A831" s="19"/>
      <c r="B831" s="15"/>
      <c r="C831" s="15"/>
      <c r="D831" s="15"/>
      <c r="E831" s="15"/>
      <c r="F831" s="21"/>
      <c r="G831" s="16"/>
      <c r="H831" s="15"/>
      <c r="I831" s="15"/>
      <c r="J831" s="15"/>
      <c r="K831" s="22" t="str">
        <f aca="false">IF(OR($B831="",$C831=""),"",IF($C831="Labour",N($F831)*IFERROR(INDEX(Rates!$B$5:$B$19,MATCH($E831,Rates!$A$5:$A$19,0)),0),N($F831)*N($G831)))</f>
        <v/>
      </c>
      <c r="L831" s="23" t="str">
        <f aca="false">IF(OR($B831="",$C831=""),"",IF(ISNA(MATCH($B831,Jobs!$A$5:$A$204,0)),"Job not found",IF(AND($C831="Labour",ISNA(MATCH($E831,Rates!$A$5:$A$19,0))),"Pick a work centre","OK")))</f>
        <v/>
      </c>
    </row>
    <row r="832" customFormat="false" ht="15" hidden="false" customHeight="false" outlineLevel="0" collapsed="false">
      <c r="A832" s="19"/>
      <c r="B832" s="15"/>
      <c r="C832" s="15"/>
      <c r="D832" s="15"/>
      <c r="E832" s="15"/>
      <c r="F832" s="21"/>
      <c r="G832" s="16"/>
      <c r="H832" s="15"/>
      <c r="I832" s="15"/>
      <c r="J832" s="15"/>
      <c r="K832" s="22" t="str">
        <f aca="false">IF(OR($B832="",$C832=""),"",IF($C832="Labour",N($F832)*IFERROR(INDEX(Rates!$B$5:$B$19,MATCH($E832,Rates!$A$5:$A$19,0)),0),N($F832)*N($G832)))</f>
        <v/>
      </c>
      <c r="L832" s="23" t="str">
        <f aca="false">IF(OR($B832="",$C832=""),"",IF(ISNA(MATCH($B832,Jobs!$A$5:$A$204,0)),"Job not found",IF(AND($C832="Labour",ISNA(MATCH($E832,Rates!$A$5:$A$19,0))),"Pick a work centre","OK")))</f>
        <v/>
      </c>
    </row>
    <row r="833" customFormat="false" ht="15" hidden="false" customHeight="false" outlineLevel="0" collapsed="false">
      <c r="A833" s="19"/>
      <c r="B833" s="15"/>
      <c r="C833" s="15"/>
      <c r="D833" s="15"/>
      <c r="E833" s="15"/>
      <c r="F833" s="21"/>
      <c r="G833" s="16"/>
      <c r="H833" s="15"/>
      <c r="I833" s="15"/>
      <c r="J833" s="15"/>
      <c r="K833" s="22" t="str">
        <f aca="false">IF(OR($B833="",$C833=""),"",IF($C833="Labour",N($F833)*IFERROR(INDEX(Rates!$B$5:$B$19,MATCH($E833,Rates!$A$5:$A$19,0)),0),N($F833)*N($G833)))</f>
        <v/>
      </c>
      <c r="L833" s="23" t="str">
        <f aca="false">IF(OR($B833="",$C833=""),"",IF(ISNA(MATCH($B833,Jobs!$A$5:$A$204,0)),"Job not found",IF(AND($C833="Labour",ISNA(MATCH($E833,Rates!$A$5:$A$19,0))),"Pick a work centre","OK")))</f>
        <v/>
      </c>
    </row>
    <row r="834" customFormat="false" ht="15" hidden="false" customHeight="false" outlineLevel="0" collapsed="false">
      <c r="A834" s="19"/>
      <c r="B834" s="15"/>
      <c r="C834" s="15"/>
      <c r="D834" s="15"/>
      <c r="E834" s="15"/>
      <c r="F834" s="21"/>
      <c r="G834" s="16"/>
      <c r="H834" s="15"/>
      <c r="I834" s="15"/>
      <c r="J834" s="15"/>
      <c r="K834" s="22" t="str">
        <f aca="false">IF(OR($B834="",$C834=""),"",IF($C834="Labour",N($F834)*IFERROR(INDEX(Rates!$B$5:$B$19,MATCH($E834,Rates!$A$5:$A$19,0)),0),N($F834)*N($G834)))</f>
        <v/>
      </c>
      <c r="L834" s="23" t="str">
        <f aca="false">IF(OR($B834="",$C834=""),"",IF(ISNA(MATCH($B834,Jobs!$A$5:$A$204,0)),"Job not found",IF(AND($C834="Labour",ISNA(MATCH($E834,Rates!$A$5:$A$19,0))),"Pick a work centre","OK")))</f>
        <v/>
      </c>
    </row>
    <row r="835" customFormat="false" ht="15" hidden="false" customHeight="false" outlineLevel="0" collapsed="false">
      <c r="A835" s="19"/>
      <c r="B835" s="15"/>
      <c r="C835" s="15"/>
      <c r="D835" s="15"/>
      <c r="E835" s="15"/>
      <c r="F835" s="21"/>
      <c r="G835" s="16"/>
      <c r="H835" s="15"/>
      <c r="I835" s="15"/>
      <c r="J835" s="15"/>
      <c r="K835" s="22" t="str">
        <f aca="false">IF(OR($B835="",$C835=""),"",IF($C835="Labour",N($F835)*IFERROR(INDEX(Rates!$B$5:$B$19,MATCH($E835,Rates!$A$5:$A$19,0)),0),N($F835)*N($G835)))</f>
        <v/>
      </c>
      <c r="L835" s="23" t="str">
        <f aca="false">IF(OR($B835="",$C835=""),"",IF(ISNA(MATCH($B835,Jobs!$A$5:$A$204,0)),"Job not found",IF(AND($C835="Labour",ISNA(MATCH($E835,Rates!$A$5:$A$19,0))),"Pick a work centre","OK")))</f>
        <v/>
      </c>
    </row>
    <row r="836" customFormat="false" ht="15" hidden="false" customHeight="false" outlineLevel="0" collapsed="false">
      <c r="A836" s="19"/>
      <c r="B836" s="15"/>
      <c r="C836" s="15"/>
      <c r="D836" s="15"/>
      <c r="E836" s="15"/>
      <c r="F836" s="21"/>
      <c r="G836" s="16"/>
      <c r="H836" s="15"/>
      <c r="I836" s="15"/>
      <c r="J836" s="15"/>
      <c r="K836" s="22" t="str">
        <f aca="false">IF(OR($B836="",$C836=""),"",IF($C836="Labour",N($F836)*IFERROR(INDEX(Rates!$B$5:$B$19,MATCH($E836,Rates!$A$5:$A$19,0)),0),N($F836)*N($G836)))</f>
        <v/>
      </c>
      <c r="L836" s="23" t="str">
        <f aca="false">IF(OR($B836="",$C836=""),"",IF(ISNA(MATCH($B836,Jobs!$A$5:$A$204,0)),"Job not found",IF(AND($C836="Labour",ISNA(MATCH($E836,Rates!$A$5:$A$19,0))),"Pick a work centre","OK")))</f>
        <v/>
      </c>
    </row>
    <row r="837" customFormat="false" ht="15" hidden="false" customHeight="false" outlineLevel="0" collapsed="false">
      <c r="A837" s="19"/>
      <c r="B837" s="15"/>
      <c r="C837" s="15"/>
      <c r="D837" s="15"/>
      <c r="E837" s="15"/>
      <c r="F837" s="21"/>
      <c r="G837" s="16"/>
      <c r="H837" s="15"/>
      <c r="I837" s="15"/>
      <c r="J837" s="15"/>
      <c r="K837" s="22" t="str">
        <f aca="false">IF(OR($B837="",$C837=""),"",IF($C837="Labour",N($F837)*IFERROR(INDEX(Rates!$B$5:$B$19,MATCH($E837,Rates!$A$5:$A$19,0)),0),N($F837)*N($G837)))</f>
        <v/>
      </c>
      <c r="L837" s="23" t="str">
        <f aca="false">IF(OR($B837="",$C837=""),"",IF(ISNA(MATCH($B837,Jobs!$A$5:$A$204,0)),"Job not found",IF(AND($C837="Labour",ISNA(MATCH($E837,Rates!$A$5:$A$19,0))),"Pick a work centre","OK")))</f>
        <v/>
      </c>
    </row>
    <row r="838" customFormat="false" ht="15" hidden="false" customHeight="false" outlineLevel="0" collapsed="false">
      <c r="A838" s="19"/>
      <c r="B838" s="15"/>
      <c r="C838" s="15"/>
      <c r="D838" s="15"/>
      <c r="E838" s="15"/>
      <c r="F838" s="21"/>
      <c r="G838" s="16"/>
      <c r="H838" s="15"/>
      <c r="I838" s="15"/>
      <c r="J838" s="15"/>
      <c r="K838" s="22" t="str">
        <f aca="false">IF(OR($B838="",$C838=""),"",IF($C838="Labour",N($F838)*IFERROR(INDEX(Rates!$B$5:$B$19,MATCH($E838,Rates!$A$5:$A$19,0)),0),N($F838)*N($G838)))</f>
        <v/>
      </c>
      <c r="L838" s="23" t="str">
        <f aca="false">IF(OR($B838="",$C838=""),"",IF(ISNA(MATCH($B838,Jobs!$A$5:$A$204,0)),"Job not found",IF(AND($C838="Labour",ISNA(MATCH($E838,Rates!$A$5:$A$19,0))),"Pick a work centre","OK")))</f>
        <v/>
      </c>
    </row>
    <row r="839" customFormat="false" ht="15" hidden="false" customHeight="false" outlineLevel="0" collapsed="false">
      <c r="A839" s="19"/>
      <c r="B839" s="15"/>
      <c r="C839" s="15"/>
      <c r="D839" s="15"/>
      <c r="E839" s="15"/>
      <c r="F839" s="21"/>
      <c r="G839" s="16"/>
      <c r="H839" s="15"/>
      <c r="I839" s="15"/>
      <c r="J839" s="15"/>
      <c r="K839" s="22" t="str">
        <f aca="false">IF(OR($B839="",$C839=""),"",IF($C839="Labour",N($F839)*IFERROR(INDEX(Rates!$B$5:$B$19,MATCH($E839,Rates!$A$5:$A$19,0)),0),N($F839)*N($G839)))</f>
        <v/>
      </c>
      <c r="L839" s="23" t="str">
        <f aca="false">IF(OR($B839="",$C839=""),"",IF(ISNA(MATCH($B839,Jobs!$A$5:$A$204,0)),"Job not found",IF(AND($C839="Labour",ISNA(MATCH($E839,Rates!$A$5:$A$19,0))),"Pick a work centre","OK")))</f>
        <v/>
      </c>
    </row>
    <row r="840" customFormat="false" ht="15" hidden="false" customHeight="false" outlineLevel="0" collapsed="false">
      <c r="A840" s="19"/>
      <c r="B840" s="15"/>
      <c r="C840" s="15"/>
      <c r="D840" s="15"/>
      <c r="E840" s="15"/>
      <c r="F840" s="21"/>
      <c r="G840" s="16"/>
      <c r="H840" s="15"/>
      <c r="I840" s="15"/>
      <c r="J840" s="15"/>
      <c r="K840" s="22" t="str">
        <f aca="false">IF(OR($B840="",$C840=""),"",IF($C840="Labour",N($F840)*IFERROR(INDEX(Rates!$B$5:$B$19,MATCH($E840,Rates!$A$5:$A$19,0)),0),N($F840)*N($G840)))</f>
        <v/>
      </c>
      <c r="L840" s="23" t="str">
        <f aca="false">IF(OR($B840="",$C840=""),"",IF(ISNA(MATCH($B840,Jobs!$A$5:$A$204,0)),"Job not found",IF(AND($C840="Labour",ISNA(MATCH($E840,Rates!$A$5:$A$19,0))),"Pick a work centre","OK")))</f>
        <v/>
      </c>
    </row>
    <row r="841" customFormat="false" ht="15" hidden="false" customHeight="false" outlineLevel="0" collapsed="false">
      <c r="A841" s="19"/>
      <c r="B841" s="15"/>
      <c r="C841" s="15"/>
      <c r="D841" s="15"/>
      <c r="E841" s="15"/>
      <c r="F841" s="21"/>
      <c r="G841" s="16"/>
      <c r="H841" s="15"/>
      <c r="I841" s="15"/>
      <c r="J841" s="15"/>
      <c r="K841" s="22" t="str">
        <f aca="false">IF(OR($B841="",$C841=""),"",IF($C841="Labour",N($F841)*IFERROR(INDEX(Rates!$B$5:$B$19,MATCH($E841,Rates!$A$5:$A$19,0)),0),N($F841)*N($G841)))</f>
        <v/>
      </c>
      <c r="L841" s="23" t="str">
        <f aca="false">IF(OR($B841="",$C841=""),"",IF(ISNA(MATCH($B841,Jobs!$A$5:$A$204,0)),"Job not found",IF(AND($C841="Labour",ISNA(MATCH($E841,Rates!$A$5:$A$19,0))),"Pick a work centre","OK")))</f>
        <v/>
      </c>
    </row>
    <row r="842" customFormat="false" ht="15" hidden="false" customHeight="false" outlineLevel="0" collapsed="false">
      <c r="A842" s="19"/>
      <c r="B842" s="15"/>
      <c r="C842" s="15"/>
      <c r="D842" s="15"/>
      <c r="E842" s="15"/>
      <c r="F842" s="21"/>
      <c r="G842" s="16"/>
      <c r="H842" s="15"/>
      <c r="I842" s="15"/>
      <c r="J842" s="15"/>
      <c r="K842" s="22" t="str">
        <f aca="false">IF(OR($B842="",$C842=""),"",IF($C842="Labour",N($F842)*IFERROR(INDEX(Rates!$B$5:$B$19,MATCH($E842,Rates!$A$5:$A$19,0)),0),N($F842)*N($G842)))</f>
        <v/>
      </c>
      <c r="L842" s="23" t="str">
        <f aca="false">IF(OR($B842="",$C842=""),"",IF(ISNA(MATCH($B842,Jobs!$A$5:$A$204,0)),"Job not found",IF(AND($C842="Labour",ISNA(MATCH($E842,Rates!$A$5:$A$19,0))),"Pick a work centre","OK")))</f>
        <v/>
      </c>
    </row>
    <row r="843" customFormat="false" ht="15" hidden="false" customHeight="false" outlineLevel="0" collapsed="false">
      <c r="A843" s="19"/>
      <c r="B843" s="15"/>
      <c r="C843" s="15"/>
      <c r="D843" s="15"/>
      <c r="E843" s="15"/>
      <c r="F843" s="21"/>
      <c r="G843" s="16"/>
      <c r="H843" s="15"/>
      <c r="I843" s="15"/>
      <c r="J843" s="15"/>
      <c r="K843" s="22" t="str">
        <f aca="false">IF(OR($B843="",$C843=""),"",IF($C843="Labour",N($F843)*IFERROR(INDEX(Rates!$B$5:$B$19,MATCH($E843,Rates!$A$5:$A$19,0)),0),N($F843)*N($G843)))</f>
        <v/>
      </c>
      <c r="L843" s="23" t="str">
        <f aca="false">IF(OR($B843="",$C843=""),"",IF(ISNA(MATCH($B843,Jobs!$A$5:$A$204,0)),"Job not found",IF(AND($C843="Labour",ISNA(MATCH($E843,Rates!$A$5:$A$19,0))),"Pick a work centre","OK")))</f>
        <v/>
      </c>
    </row>
    <row r="844" customFormat="false" ht="15" hidden="false" customHeight="false" outlineLevel="0" collapsed="false">
      <c r="A844" s="19"/>
      <c r="B844" s="15"/>
      <c r="C844" s="15"/>
      <c r="D844" s="15"/>
      <c r="E844" s="15"/>
      <c r="F844" s="21"/>
      <c r="G844" s="16"/>
      <c r="H844" s="15"/>
      <c r="I844" s="15"/>
      <c r="J844" s="15"/>
      <c r="K844" s="22" t="str">
        <f aca="false">IF(OR($B844="",$C844=""),"",IF($C844="Labour",N($F844)*IFERROR(INDEX(Rates!$B$5:$B$19,MATCH($E844,Rates!$A$5:$A$19,0)),0),N($F844)*N($G844)))</f>
        <v/>
      </c>
      <c r="L844" s="23" t="str">
        <f aca="false">IF(OR($B844="",$C844=""),"",IF(ISNA(MATCH($B844,Jobs!$A$5:$A$204,0)),"Job not found",IF(AND($C844="Labour",ISNA(MATCH($E844,Rates!$A$5:$A$19,0))),"Pick a work centre","OK")))</f>
        <v/>
      </c>
    </row>
    <row r="845" customFormat="false" ht="15" hidden="false" customHeight="false" outlineLevel="0" collapsed="false">
      <c r="A845" s="19"/>
      <c r="B845" s="15"/>
      <c r="C845" s="15"/>
      <c r="D845" s="15"/>
      <c r="E845" s="15"/>
      <c r="F845" s="21"/>
      <c r="G845" s="16"/>
      <c r="H845" s="15"/>
      <c r="I845" s="15"/>
      <c r="J845" s="15"/>
      <c r="K845" s="22" t="str">
        <f aca="false">IF(OR($B845="",$C845=""),"",IF($C845="Labour",N($F845)*IFERROR(INDEX(Rates!$B$5:$B$19,MATCH($E845,Rates!$A$5:$A$19,0)),0),N($F845)*N($G845)))</f>
        <v/>
      </c>
      <c r="L845" s="23" t="str">
        <f aca="false">IF(OR($B845="",$C845=""),"",IF(ISNA(MATCH($B845,Jobs!$A$5:$A$204,0)),"Job not found",IF(AND($C845="Labour",ISNA(MATCH($E845,Rates!$A$5:$A$19,0))),"Pick a work centre","OK")))</f>
        <v/>
      </c>
    </row>
    <row r="846" customFormat="false" ht="15" hidden="false" customHeight="false" outlineLevel="0" collapsed="false">
      <c r="A846" s="19"/>
      <c r="B846" s="15"/>
      <c r="C846" s="15"/>
      <c r="D846" s="15"/>
      <c r="E846" s="15"/>
      <c r="F846" s="21"/>
      <c r="G846" s="16"/>
      <c r="H846" s="15"/>
      <c r="I846" s="15"/>
      <c r="J846" s="15"/>
      <c r="K846" s="22" t="str">
        <f aca="false">IF(OR($B846="",$C846=""),"",IF($C846="Labour",N($F846)*IFERROR(INDEX(Rates!$B$5:$B$19,MATCH($E846,Rates!$A$5:$A$19,0)),0),N($F846)*N($G846)))</f>
        <v/>
      </c>
      <c r="L846" s="23" t="str">
        <f aca="false">IF(OR($B846="",$C846=""),"",IF(ISNA(MATCH($B846,Jobs!$A$5:$A$204,0)),"Job not found",IF(AND($C846="Labour",ISNA(MATCH($E846,Rates!$A$5:$A$19,0))),"Pick a work centre","OK")))</f>
        <v/>
      </c>
    </row>
    <row r="847" customFormat="false" ht="15" hidden="false" customHeight="false" outlineLevel="0" collapsed="false">
      <c r="A847" s="19"/>
      <c r="B847" s="15"/>
      <c r="C847" s="15"/>
      <c r="D847" s="15"/>
      <c r="E847" s="15"/>
      <c r="F847" s="21"/>
      <c r="G847" s="16"/>
      <c r="H847" s="15"/>
      <c r="I847" s="15"/>
      <c r="J847" s="15"/>
      <c r="K847" s="22" t="str">
        <f aca="false">IF(OR($B847="",$C847=""),"",IF($C847="Labour",N($F847)*IFERROR(INDEX(Rates!$B$5:$B$19,MATCH($E847,Rates!$A$5:$A$19,0)),0),N($F847)*N($G847)))</f>
        <v/>
      </c>
      <c r="L847" s="23" t="str">
        <f aca="false">IF(OR($B847="",$C847=""),"",IF(ISNA(MATCH($B847,Jobs!$A$5:$A$204,0)),"Job not found",IF(AND($C847="Labour",ISNA(MATCH($E847,Rates!$A$5:$A$19,0))),"Pick a work centre","OK")))</f>
        <v/>
      </c>
    </row>
    <row r="848" customFormat="false" ht="15" hidden="false" customHeight="false" outlineLevel="0" collapsed="false">
      <c r="A848" s="19"/>
      <c r="B848" s="15"/>
      <c r="C848" s="15"/>
      <c r="D848" s="15"/>
      <c r="E848" s="15"/>
      <c r="F848" s="21"/>
      <c r="G848" s="16"/>
      <c r="H848" s="15"/>
      <c r="I848" s="15"/>
      <c r="J848" s="15"/>
      <c r="K848" s="22" t="str">
        <f aca="false">IF(OR($B848="",$C848=""),"",IF($C848="Labour",N($F848)*IFERROR(INDEX(Rates!$B$5:$B$19,MATCH($E848,Rates!$A$5:$A$19,0)),0),N($F848)*N($G848)))</f>
        <v/>
      </c>
      <c r="L848" s="23" t="str">
        <f aca="false">IF(OR($B848="",$C848=""),"",IF(ISNA(MATCH($B848,Jobs!$A$5:$A$204,0)),"Job not found",IF(AND($C848="Labour",ISNA(MATCH($E848,Rates!$A$5:$A$19,0))),"Pick a work centre","OK")))</f>
        <v/>
      </c>
    </row>
    <row r="849" customFormat="false" ht="15" hidden="false" customHeight="false" outlineLevel="0" collapsed="false">
      <c r="A849" s="19"/>
      <c r="B849" s="15"/>
      <c r="C849" s="15"/>
      <c r="D849" s="15"/>
      <c r="E849" s="15"/>
      <c r="F849" s="21"/>
      <c r="G849" s="16"/>
      <c r="H849" s="15"/>
      <c r="I849" s="15"/>
      <c r="J849" s="15"/>
      <c r="K849" s="22" t="str">
        <f aca="false">IF(OR($B849="",$C849=""),"",IF($C849="Labour",N($F849)*IFERROR(INDEX(Rates!$B$5:$B$19,MATCH($E849,Rates!$A$5:$A$19,0)),0),N($F849)*N($G849)))</f>
        <v/>
      </c>
      <c r="L849" s="23" t="str">
        <f aca="false">IF(OR($B849="",$C849=""),"",IF(ISNA(MATCH($B849,Jobs!$A$5:$A$204,0)),"Job not found",IF(AND($C849="Labour",ISNA(MATCH($E849,Rates!$A$5:$A$19,0))),"Pick a work centre","OK")))</f>
        <v/>
      </c>
    </row>
    <row r="850" customFormat="false" ht="15" hidden="false" customHeight="false" outlineLevel="0" collapsed="false">
      <c r="A850" s="19"/>
      <c r="B850" s="15"/>
      <c r="C850" s="15"/>
      <c r="D850" s="15"/>
      <c r="E850" s="15"/>
      <c r="F850" s="21"/>
      <c r="G850" s="16"/>
      <c r="H850" s="15"/>
      <c r="I850" s="15"/>
      <c r="J850" s="15"/>
      <c r="K850" s="22" t="str">
        <f aca="false">IF(OR($B850="",$C850=""),"",IF($C850="Labour",N($F850)*IFERROR(INDEX(Rates!$B$5:$B$19,MATCH($E850,Rates!$A$5:$A$19,0)),0),N($F850)*N($G850)))</f>
        <v/>
      </c>
      <c r="L850" s="23" t="str">
        <f aca="false">IF(OR($B850="",$C850=""),"",IF(ISNA(MATCH($B850,Jobs!$A$5:$A$204,0)),"Job not found",IF(AND($C850="Labour",ISNA(MATCH($E850,Rates!$A$5:$A$19,0))),"Pick a work centre","OK")))</f>
        <v/>
      </c>
    </row>
    <row r="851" customFormat="false" ht="15" hidden="false" customHeight="false" outlineLevel="0" collapsed="false">
      <c r="A851" s="19"/>
      <c r="B851" s="15"/>
      <c r="C851" s="15"/>
      <c r="D851" s="15"/>
      <c r="E851" s="15"/>
      <c r="F851" s="21"/>
      <c r="G851" s="16"/>
      <c r="H851" s="15"/>
      <c r="I851" s="15"/>
      <c r="J851" s="15"/>
      <c r="K851" s="22" t="str">
        <f aca="false">IF(OR($B851="",$C851=""),"",IF($C851="Labour",N($F851)*IFERROR(INDEX(Rates!$B$5:$B$19,MATCH($E851,Rates!$A$5:$A$19,0)),0),N($F851)*N($G851)))</f>
        <v/>
      </c>
      <c r="L851" s="23" t="str">
        <f aca="false">IF(OR($B851="",$C851=""),"",IF(ISNA(MATCH($B851,Jobs!$A$5:$A$204,0)),"Job not found",IF(AND($C851="Labour",ISNA(MATCH($E851,Rates!$A$5:$A$19,0))),"Pick a work centre","OK")))</f>
        <v/>
      </c>
    </row>
    <row r="852" customFormat="false" ht="15" hidden="false" customHeight="false" outlineLevel="0" collapsed="false">
      <c r="A852" s="19"/>
      <c r="B852" s="15"/>
      <c r="C852" s="15"/>
      <c r="D852" s="15"/>
      <c r="E852" s="15"/>
      <c r="F852" s="21"/>
      <c r="G852" s="16"/>
      <c r="H852" s="15"/>
      <c r="I852" s="15"/>
      <c r="J852" s="15"/>
      <c r="K852" s="22" t="str">
        <f aca="false">IF(OR($B852="",$C852=""),"",IF($C852="Labour",N($F852)*IFERROR(INDEX(Rates!$B$5:$B$19,MATCH($E852,Rates!$A$5:$A$19,0)),0),N($F852)*N($G852)))</f>
        <v/>
      </c>
      <c r="L852" s="23" t="str">
        <f aca="false">IF(OR($B852="",$C852=""),"",IF(ISNA(MATCH($B852,Jobs!$A$5:$A$204,0)),"Job not found",IF(AND($C852="Labour",ISNA(MATCH($E852,Rates!$A$5:$A$19,0))),"Pick a work centre","OK")))</f>
        <v/>
      </c>
    </row>
    <row r="853" customFormat="false" ht="15" hidden="false" customHeight="false" outlineLevel="0" collapsed="false">
      <c r="A853" s="19"/>
      <c r="B853" s="15"/>
      <c r="C853" s="15"/>
      <c r="D853" s="15"/>
      <c r="E853" s="15"/>
      <c r="F853" s="21"/>
      <c r="G853" s="16"/>
      <c r="H853" s="15"/>
      <c r="I853" s="15"/>
      <c r="J853" s="15"/>
      <c r="K853" s="22" t="str">
        <f aca="false">IF(OR($B853="",$C853=""),"",IF($C853="Labour",N($F853)*IFERROR(INDEX(Rates!$B$5:$B$19,MATCH($E853,Rates!$A$5:$A$19,0)),0),N($F853)*N($G853)))</f>
        <v/>
      </c>
      <c r="L853" s="23" t="str">
        <f aca="false">IF(OR($B853="",$C853=""),"",IF(ISNA(MATCH($B853,Jobs!$A$5:$A$204,0)),"Job not found",IF(AND($C853="Labour",ISNA(MATCH($E853,Rates!$A$5:$A$19,0))),"Pick a work centre","OK")))</f>
        <v/>
      </c>
    </row>
    <row r="854" customFormat="false" ht="15" hidden="false" customHeight="false" outlineLevel="0" collapsed="false">
      <c r="A854" s="19"/>
      <c r="B854" s="15"/>
      <c r="C854" s="15"/>
      <c r="D854" s="15"/>
      <c r="E854" s="15"/>
      <c r="F854" s="21"/>
      <c r="G854" s="16"/>
      <c r="H854" s="15"/>
      <c r="I854" s="15"/>
      <c r="J854" s="15"/>
      <c r="K854" s="22" t="str">
        <f aca="false">IF(OR($B854="",$C854=""),"",IF($C854="Labour",N($F854)*IFERROR(INDEX(Rates!$B$5:$B$19,MATCH($E854,Rates!$A$5:$A$19,0)),0),N($F854)*N($G854)))</f>
        <v/>
      </c>
      <c r="L854" s="23" t="str">
        <f aca="false">IF(OR($B854="",$C854=""),"",IF(ISNA(MATCH($B854,Jobs!$A$5:$A$204,0)),"Job not found",IF(AND($C854="Labour",ISNA(MATCH($E854,Rates!$A$5:$A$19,0))),"Pick a work centre","OK")))</f>
        <v/>
      </c>
    </row>
    <row r="855" customFormat="false" ht="15" hidden="false" customHeight="false" outlineLevel="0" collapsed="false">
      <c r="A855" s="19"/>
      <c r="B855" s="15"/>
      <c r="C855" s="15"/>
      <c r="D855" s="15"/>
      <c r="E855" s="15"/>
      <c r="F855" s="21"/>
      <c r="G855" s="16"/>
      <c r="H855" s="15"/>
      <c r="I855" s="15"/>
      <c r="J855" s="15"/>
      <c r="K855" s="22" t="str">
        <f aca="false">IF(OR($B855="",$C855=""),"",IF($C855="Labour",N($F855)*IFERROR(INDEX(Rates!$B$5:$B$19,MATCH($E855,Rates!$A$5:$A$19,0)),0),N($F855)*N($G855)))</f>
        <v/>
      </c>
      <c r="L855" s="23" t="str">
        <f aca="false">IF(OR($B855="",$C855=""),"",IF(ISNA(MATCH($B855,Jobs!$A$5:$A$204,0)),"Job not found",IF(AND($C855="Labour",ISNA(MATCH($E855,Rates!$A$5:$A$19,0))),"Pick a work centre","OK")))</f>
        <v/>
      </c>
    </row>
    <row r="856" customFormat="false" ht="15" hidden="false" customHeight="false" outlineLevel="0" collapsed="false">
      <c r="A856" s="19"/>
      <c r="B856" s="15"/>
      <c r="C856" s="15"/>
      <c r="D856" s="15"/>
      <c r="E856" s="15"/>
      <c r="F856" s="21"/>
      <c r="G856" s="16"/>
      <c r="H856" s="15"/>
      <c r="I856" s="15"/>
      <c r="J856" s="15"/>
      <c r="K856" s="22" t="str">
        <f aca="false">IF(OR($B856="",$C856=""),"",IF($C856="Labour",N($F856)*IFERROR(INDEX(Rates!$B$5:$B$19,MATCH($E856,Rates!$A$5:$A$19,0)),0),N($F856)*N($G856)))</f>
        <v/>
      </c>
      <c r="L856" s="23" t="str">
        <f aca="false">IF(OR($B856="",$C856=""),"",IF(ISNA(MATCH($B856,Jobs!$A$5:$A$204,0)),"Job not found",IF(AND($C856="Labour",ISNA(MATCH($E856,Rates!$A$5:$A$19,0))),"Pick a work centre","OK")))</f>
        <v/>
      </c>
    </row>
    <row r="857" customFormat="false" ht="15" hidden="false" customHeight="false" outlineLevel="0" collapsed="false">
      <c r="A857" s="19"/>
      <c r="B857" s="15"/>
      <c r="C857" s="15"/>
      <c r="D857" s="15"/>
      <c r="E857" s="15"/>
      <c r="F857" s="21"/>
      <c r="G857" s="16"/>
      <c r="H857" s="15"/>
      <c r="I857" s="15"/>
      <c r="J857" s="15"/>
      <c r="K857" s="22" t="str">
        <f aca="false">IF(OR($B857="",$C857=""),"",IF($C857="Labour",N($F857)*IFERROR(INDEX(Rates!$B$5:$B$19,MATCH($E857,Rates!$A$5:$A$19,0)),0),N($F857)*N($G857)))</f>
        <v/>
      </c>
      <c r="L857" s="23" t="str">
        <f aca="false">IF(OR($B857="",$C857=""),"",IF(ISNA(MATCH($B857,Jobs!$A$5:$A$204,0)),"Job not found",IF(AND($C857="Labour",ISNA(MATCH($E857,Rates!$A$5:$A$19,0))),"Pick a work centre","OK")))</f>
        <v/>
      </c>
    </row>
    <row r="858" customFormat="false" ht="15" hidden="false" customHeight="false" outlineLevel="0" collapsed="false">
      <c r="A858" s="19"/>
      <c r="B858" s="15"/>
      <c r="C858" s="15"/>
      <c r="D858" s="15"/>
      <c r="E858" s="15"/>
      <c r="F858" s="21"/>
      <c r="G858" s="16"/>
      <c r="H858" s="15"/>
      <c r="I858" s="15"/>
      <c r="J858" s="15"/>
      <c r="K858" s="22" t="str">
        <f aca="false">IF(OR($B858="",$C858=""),"",IF($C858="Labour",N($F858)*IFERROR(INDEX(Rates!$B$5:$B$19,MATCH($E858,Rates!$A$5:$A$19,0)),0),N($F858)*N($G858)))</f>
        <v/>
      </c>
      <c r="L858" s="23" t="str">
        <f aca="false">IF(OR($B858="",$C858=""),"",IF(ISNA(MATCH($B858,Jobs!$A$5:$A$204,0)),"Job not found",IF(AND($C858="Labour",ISNA(MATCH($E858,Rates!$A$5:$A$19,0))),"Pick a work centre","OK")))</f>
        <v/>
      </c>
    </row>
    <row r="859" customFormat="false" ht="15" hidden="false" customHeight="false" outlineLevel="0" collapsed="false">
      <c r="A859" s="19"/>
      <c r="B859" s="15"/>
      <c r="C859" s="15"/>
      <c r="D859" s="15"/>
      <c r="E859" s="15"/>
      <c r="F859" s="21"/>
      <c r="G859" s="16"/>
      <c r="H859" s="15"/>
      <c r="I859" s="15"/>
      <c r="J859" s="15"/>
      <c r="K859" s="22" t="str">
        <f aca="false">IF(OR($B859="",$C859=""),"",IF($C859="Labour",N($F859)*IFERROR(INDEX(Rates!$B$5:$B$19,MATCH($E859,Rates!$A$5:$A$19,0)),0),N($F859)*N($G859)))</f>
        <v/>
      </c>
      <c r="L859" s="23" t="str">
        <f aca="false">IF(OR($B859="",$C859=""),"",IF(ISNA(MATCH($B859,Jobs!$A$5:$A$204,0)),"Job not found",IF(AND($C859="Labour",ISNA(MATCH($E859,Rates!$A$5:$A$19,0))),"Pick a work centre","OK")))</f>
        <v/>
      </c>
    </row>
    <row r="860" customFormat="false" ht="15" hidden="false" customHeight="false" outlineLevel="0" collapsed="false">
      <c r="A860" s="19"/>
      <c r="B860" s="15"/>
      <c r="C860" s="15"/>
      <c r="D860" s="15"/>
      <c r="E860" s="15"/>
      <c r="F860" s="21"/>
      <c r="G860" s="16"/>
      <c r="H860" s="15"/>
      <c r="I860" s="15"/>
      <c r="J860" s="15"/>
      <c r="K860" s="22" t="str">
        <f aca="false">IF(OR($B860="",$C860=""),"",IF($C860="Labour",N($F860)*IFERROR(INDEX(Rates!$B$5:$B$19,MATCH($E860,Rates!$A$5:$A$19,0)),0),N($F860)*N($G860)))</f>
        <v/>
      </c>
      <c r="L860" s="23" t="str">
        <f aca="false">IF(OR($B860="",$C860=""),"",IF(ISNA(MATCH($B860,Jobs!$A$5:$A$204,0)),"Job not found",IF(AND($C860="Labour",ISNA(MATCH($E860,Rates!$A$5:$A$19,0))),"Pick a work centre","OK")))</f>
        <v/>
      </c>
    </row>
    <row r="861" customFormat="false" ht="15" hidden="false" customHeight="false" outlineLevel="0" collapsed="false">
      <c r="A861" s="19"/>
      <c r="B861" s="15"/>
      <c r="C861" s="15"/>
      <c r="D861" s="15"/>
      <c r="E861" s="15"/>
      <c r="F861" s="21"/>
      <c r="G861" s="16"/>
      <c r="H861" s="15"/>
      <c r="I861" s="15"/>
      <c r="J861" s="15"/>
      <c r="K861" s="22" t="str">
        <f aca="false">IF(OR($B861="",$C861=""),"",IF($C861="Labour",N($F861)*IFERROR(INDEX(Rates!$B$5:$B$19,MATCH($E861,Rates!$A$5:$A$19,0)),0),N($F861)*N($G861)))</f>
        <v/>
      </c>
      <c r="L861" s="23" t="str">
        <f aca="false">IF(OR($B861="",$C861=""),"",IF(ISNA(MATCH($B861,Jobs!$A$5:$A$204,0)),"Job not found",IF(AND($C861="Labour",ISNA(MATCH($E861,Rates!$A$5:$A$19,0))),"Pick a work centre","OK")))</f>
        <v/>
      </c>
    </row>
    <row r="862" customFormat="false" ht="15" hidden="false" customHeight="false" outlineLevel="0" collapsed="false">
      <c r="A862" s="19"/>
      <c r="B862" s="15"/>
      <c r="C862" s="15"/>
      <c r="D862" s="15"/>
      <c r="E862" s="15"/>
      <c r="F862" s="21"/>
      <c r="G862" s="16"/>
      <c r="H862" s="15"/>
      <c r="I862" s="15"/>
      <c r="J862" s="15"/>
      <c r="K862" s="22" t="str">
        <f aca="false">IF(OR($B862="",$C862=""),"",IF($C862="Labour",N($F862)*IFERROR(INDEX(Rates!$B$5:$B$19,MATCH($E862,Rates!$A$5:$A$19,0)),0),N($F862)*N($G862)))</f>
        <v/>
      </c>
      <c r="L862" s="23" t="str">
        <f aca="false">IF(OR($B862="",$C862=""),"",IF(ISNA(MATCH($B862,Jobs!$A$5:$A$204,0)),"Job not found",IF(AND($C862="Labour",ISNA(MATCH($E862,Rates!$A$5:$A$19,0))),"Pick a work centre","OK")))</f>
        <v/>
      </c>
    </row>
    <row r="863" customFormat="false" ht="15" hidden="false" customHeight="false" outlineLevel="0" collapsed="false">
      <c r="A863" s="19"/>
      <c r="B863" s="15"/>
      <c r="C863" s="15"/>
      <c r="D863" s="15"/>
      <c r="E863" s="15"/>
      <c r="F863" s="21"/>
      <c r="G863" s="16"/>
      <c r="H863" s="15"/>
      <c r="I863" s="15"/>
      <c r="J863" s="15"/>
      <c r="K863" s="22" t="str">
        <f aca="false">IF(OR($B863="",$C863=""),"",IF($C863="Labour",N($F863)*IFERROR(INDEX(Rates!$B$5:$B$19,MATCH($E863,Rates!$A$5:$A$19,0)),0),N($F863)*N($G863)))</f>
        <v/>
      </c>
      <c r="L863" s="23" t="str">
        <f aca="false">IF(OR($B863="",$C863=""),"",IF(ISNA(MATCH($B863,Jobs!$A$5:$A$204,0)),"Job not found",IF(AND($C863="Labour",ISNA(MATCH($E863,Rates!$A$5:$A$19,0))),"Pick a work centre","OK")))</f>
        <v/>
      </c>
    </row>
    <row r="864" customFormat="false" ht="15" hidden="false" customHeight="false" outlineLevel="0" collapsed="false">
      <c r="A864" s="19"/>
      <c r="B864" s="15"/>
      <c r="C864" s="15"/>
      <c r="D864" s="15"/>
      <c r="E864" s="15"/>
      <c r="F864" s="21"/>
      <c r="G864" s="16"/>
      <c r="H864" s="15"/>
      <c r="I864" s="15"/>
      <c r="J864" s="15"/>
      <c r="K864" s="22" t="str">
        <f aca="false">IF(OR($B864="",$C864=""),"",IF($C864="Labour",N($F864)*IFERROR(INDEX(Rates!$B$5:$B$19,MATCH($E864,Rates!$A$5:$A$19,0)),0),N($F864)*N($G864)))</f>
        <v/>
      </c>
      <c r="L864" s="23" t="str">
        <f aca="false">IF(OR($B864="",$C864=""),"",IF(ISNA(MATCH($B864,Jobs!$A$5:$A$204,0)),"Job not found",IF(AND($C864="Labour",ISNA(MATCH($E864,Rates!$A$5:$A$19,0))),"Pick a work centre","OK")))</f>
        <v/>
      </c>
    </row>
    <row r="865" customFormat="false" ht="15" hidden="false" customHeight="false" outlineLevel="0" collapsed="false">
      <c r="A865" s="19"/>
      <c r="B865" s="15"/>
      <c r="C865" s="15"/>
      <c r="D865" s="15"/>
      <c r="E865" s="15"/>
      <c r="F865" s="21"/>
      <c r="G865" s="16"/>
      <c r="H865" s="15"/>
      <c r="I865" s="15"/>
      <c r="J865" s="15"/>
      <c r="K865" s="22" t="str">
        <f aca="false">IF(OR($B865="",$C865=""),"",IF($C865="Labour",N($F865)*IFERROR(INDEX(Rates!$B$5:$B$19,MATCH($E865,Rates!$A$5:$A$19,0)),0),N($F865)*N($G865)))</f>
        <v/>
      </c>
      <c r="L865" s="23" t="str">
        <f aca="false">IF(OR($B865="",$C865=""),"",IF(ISNA(MATCH($B865,Jobs!$A$5:$A$204,0)),"Job not found",IF(AND($C865="Labour",ISNA(MATCH($E865,Rates!$A$5:$A$19,0))),"Pick a work centre","OK")))</f>
        <v/>
      </c>
    </row>
    <row r="866" customFormat="false" ht="15" hidden="false" customHeight="false" outlineLevel="0" collapsed="false">
      <c r="A866" s="19"/>
      <c r="B866" s="15"/>
      <c r="C866" s="15"/>
      <c r="D866" s="15"/>
      <c r="E866" s="15"/>
      <c r="F866" s="21"/>
      <c r="G866" s="16"/>
      <c r="H866" s="15"/>
      <c r="I866" s="15"/>
      <c r="J866" s="15"/>
      <c r="K866" s="22" t="str">
        <f aca="false">IF(OR($B866="",$C866=""),"",IF($C866="Labour",N($F866)*IFERROR(INDEX(Rates!$B$5:$B$19,MATCH($E866,Rates!$A$5:$A$19,0)),0),N($F866)*N($G866)))</f>
        <v/>
      </c>
      <c r="L866" s="23" t="str">
        <f aca="false">IF(OR($B866="",$C866=""),"",IF(ISNA(MATCH($B866,Jobs!$A$5:$A$204,0)),"Job not found",IF(AND($C866="Labour",ISNA(MATCH($E866,Rates!$A$5:$A$19,0))),"Pick a work centre","OK")))</f>
        <v/>
      </c>
    </row>
    <row r="867" customFormat="false" ht="15" hidden="false" customHeight="false" outlineLevel="0" collapsed="false">
      <c r="A867" s="19"/>
      <c r="B867" s="15"/>
      <c r="C867" s="15"/>
      <c r="D867" s="15"/>
      <c r="E867" s="15"/>
      <c r="F867" s="21"/>
      <c r="G867" s="16"/>
      <c r="H867" s="15"/>
      <c r="I867" s="15"/>
      <c r="J867" s="15"/>
      <c r="K867" s="22" t="str">
        <f aca="false">IF(OR($B867="",$C867=""),"",IF($C867="Labour",N($F867)*IFERROR(INDEX(Rates!$B$5:$B$19,MATCH($E867,Rates!$A$5:$A$19,0)),0),N($F867)*N($G867)))</f>
        <v/>
      </c>
      <c r="L867" s="23" t="str">
        <f aca="false">IF(OR($B867="",$C867=""),"",IF(ISNA(MATCH($B867,Jobs!$A$5:$A$204,0)),"Job not found",IF(AND($C867="Labour",ISNA(MATCH($E867,Rates!$A$5:$A$19,0))),"Pick a work centre","OK")))</f>
        <v/>
      </c>
    </row>
    <row r="868" customFormat="false" ht="15" hidden="false" customHeight="false" outlineLevel="0" collapsed="false">
      <c r="A868" s="19"/>
      <c r="B868" s="15"/>
      <c r="C868" s="15"/>
      <c r="D868" s="15"/>
      <c r="E868" s="15"/>
      <c r="F868" s="21"/>
      <c r="G868" s="16"/>
      <c r="H868" s="15"/>
      <c r="I868" s="15"/>
      <c r="J868" s="15"/>
      <c r="K868" s="22" t="str">
        <f aca="false">IF(OR($B868="",$C868=""),"",IF($C868="Labour",N($F868)*IFERROR(INDEX(Rates!$B$5:$B$19,MATCH($E868,Rates!$A$5:$A$19,0)),0),N($F868)*N($G868)))</f>
        <v/>
      </c>
      <c r="L868" s="23" t="str">
        <f aca="false">IF(OR($B868="",$C868=""),"",IF(ISNA(MATCH($B868,Jobs!$A$5:$A$204,0)),"Job not found",IF(AND($C868="Labour",ISNA(MATCH($E868,Rates!$A$5:$A$19,0))),"Pick a work centre","OK")))</f>
        <v/>
      </c>
    </row>
    <row r="869" customFormat="false" ht="15" hidden="false" customHeight="false" outlineLevel="0" collapsed="false">
      <c r="A869" s="19"/>
      <c r="B869" s="15"/>
      <c r="C869" s="15"/>
      <c r="D869" s="15"/>
      <c r="E869" s="15"/>
      <c r="F869" s="21"/>
      <c r="G869" s="16"/>
      <c r="H869" s="15"/>
      <c r="I869" s="15"/>
      <c r="J869" s="15"/>
      <c r="K869" s="22" t="str">
        <f aca="false">IF(OR($B869="",$C869=""),"",IF($C869="Labour",N($F869)*IFERROR(INDEX(Rates!$B$5:$B$19,MATCH($E869,Rates!$A$5:$A$19,0)),0),N($F869)*N($G869)))</f>
        <v/>
      </c>
      <c r="L869" s="23" t="str">
        <f aca="false">IF(OR($B869="",$C869=""),"",IF(ISNA(MATCH($B869,Jobs!$A$5:$A$204,0)),"Job not found",IF(AND($C869="Labour",ISNA(MATCH($E869,Rates!$A$5:$A$19,0))),"Pick a work centre","OK")))</f>
        <v/>
      </c>
    </row>
    <row r="870" customFormat="false" ht="15" hidden="false" customHeight="false" outlineLevel="0" collapsed="false">
      <c r="A870" s="19"/>
      <c r="B870" s="15"/>
      <c r="C870" s="15"/>
      <c r="D870" s="15"/>
      <c r="E870" s="15"/>
      <c r="F870" s="21"/>
      <c r="G870" s="16"/>
      <c r="H870" s="15"/>
      <c r="I870" s="15"/>
      <c r="J870" s="15"/>
      <c r="K870" s="22" t="str">
        <f aca="false">IF(OR($B870="",$C870=""),"",IF($C870="Labour",N($F870)*IFERROR(INDEX(Rates!$B$5:$B$19,MATCH($E870,Rates!$A$5:$A$19,0)),0),N($F870)*N($G870)))</f>
        <v/>
      </c>
      <c r="L870" s="23" t="str">
        <f aca="false">IF(OR($B870="",$C870=""),"",IF(ISNA(MATCH($B870,Jobs!$A$5:$A$204,0)),"Job not found",IF(AND($C870="Labour",ISNA(MATCH($E870,Rates!$A$5:$A$19,0))),"Pick a work centre","OK")))</f>
        <v/>
      </c>
    </row>
    <row r="871" customFormat="false" ht="15" hidden="false" customHeight="false" outlineLevel="0" collapsed="false">
      <c r="A871" s="19"/>
      <c r="B871" s="15"/>
      <c r="C871" s="15"/>
      <c r="D871" s="15"/>
      <c r="E871" s="15"/>
      <c r="F871" s="21"/>
      <c r="G871" s="16"/>
      <c r="H871" s="15"/>
      <c r="I871" s="15"/>
      <c r="J871" s="15"/>
      <c r="K871" s="22" t="str">
        <f aca="false">IF(OR($B871="",$C871=""),"",IF($C871="Labour",N($F871)*IFERROR(INDEX(Rates!$B$5:$B$19,MATCH($E871,Rates!$A$5:$A$19,0)),0),N($F871)*N($G871)))</f>
        <v/>
      </c>
      <c r="L871" s="23" t="str">
        <f aca="false">IF(OR($B871="",$C871=""),"",IF(ISNA(MATCH($B871,Jobs!$A$5:$A$204,0)),"Job not found",IF(AND($C871="Labour",ISNA(MATCH($E871,Rates!$A$5:$A$19,0))),"Pick a work centre","OK")))</f>
        <v/>
      </c>
    </row>
    <row r="872" customFormat="false" ht="15" hidden="false" customHeight="false" outlineLevel="0" collapsed="false">
      <c r="A872" s="19"/>
      <c r="B872" s="15"/>
      <c r="C872" s="15"/>
      <c r="D872" s="15"/>
      <c r="E872" s="15"/>
      <c r="F872" s="21"/>
      <c r="G872" s="16"/>
      <c r="H872" s="15"/>
      <c r="I872" s="15"/>
      <c r="J872" s="15"/>
      <c r="K872" s="22" t="str">
        <f aca="false">IF(OR($B872="",$C872=""),"",IF($C872="Labour",N($F872)*IFERROR(INDEX(Rates!$B$5:$B$19,MATCH($E872,Rates!$A$5:$A$19,0)),0),N($F872)*N($G872)))</f>
        <v/>
      </c>
      <c r="L872" s="23" t="str">
        <f aca="false">IF(OR($B872="",$C872=""),"",IF(ISNA(MATCH($B872,Jobs!$A$5:$A$204,0)),"Job not found",IF(AND($C872="Labour",ISNA(MATCH($E872,Rates!$A$5:$A$19,0))),"Pick a work centre","OK")))</f>
        <v/>
      </c>
    </row>
    <row r="873" customFormat="false" ht="15" hidden="false" customHeight="false" outlineLevel="0" collapsed="false">
      <c r="A873" s="19"/>
      <c r="B873" s="15"/>
      <c r="C873" s="15"/>
      <c r="D873" s="15"/>
      <c r="E873" s="15"/>
      <c r="F873" s="21"/>
      <c r="G873" s="16"/>
      <c r="H873" s="15"/>
      <c r="I873" s="15"/>
      <c r="J873" s="15"/>
      <c r="K873" s="22" t="str">
        <f aca="false">IF(OR($B873="",$C873=""),"",IF($C873="Labour",N($F873)*IFERROR(INDEX(Rates!$B$5:$B$19,MATCH($E873,Rates!$A$5:$A$19,0)),0),N($F873)*N($G873)))</f>
        <v/>
      </c>
      <c r="L873" s="23" t="str">
        <f aca="false">IF(OR($B873="",$C873=""),"",IF(ISNA(MATCH($B873,Jobs!$A$5:$A$204,0)),"Job not found",IF(AND($C873="Labour",ISNA(MATCH($E873,Rates!$A$5:$A$19,0))),"Pick a work centre","OK")))</f>
        <v/>
      </c>
    </row>
    <row r="874" customFormat="false" ht="15" hidden="false" customHeight="false" outlineLevel="0" collapsed="false">
      <c r="A874" s="19"/>
      <c r="B874" s="15"/>
      <c r="C874" s="15"/>
      <c r="D874" s="15"/>
      <c r="E874" s="15"/>
      <c r="F874" s="21"/>
      <c r="G874" s="16"/>
      <c r="H874" s="15"/>
      <c r="I874" s="15"/>
      <c r="J874" s="15"/>
      <c r="K874" s="22" t="str">
        <f aca="false">IF(OR($B874="",$C874=""),"",IF($C874="Labour",N($F874)*IFERROR(INDEX(Rates!$B$5:$B$19,MATCH($E874,Rates!$A$5:$A$19,0)),0),N($F874)*N($G874)))</f>
        <v/>
      </c>
      <c r="L874" s="23" t="str">
        <f aca="false">IF(OR($B874="",$C874=""),"",IF(ISNA(MATCH($B874,Jobs!$A$5:$A$204,0)),"Job not found",IF(AND($C874="Labour",ISNA(MATCH($E874,Rates!$A$5:$A$19,0))),"Pick a work centre","OK")))</f>
        <v/>
      </c>
    </row>
    <row r="875" customFormat="false" ht="15" hidden="false" customHeight="false" outlineLevel="0" collapsed="false">
      <c r="A875" s="19"/>
      <c r="B875" s="15"/>
      <c r="C875" s="15"/>
      <c r="D875" s="15"/>
      <c r="E875" s="15"/>
      <c r="F875" s="21"/>
      <c r="G875" s="16"/>
      <c r="H875" s="15"/>
      <c r="I875" s="15"/>
      <c r="J875" s="15"/>
      <c r="K875" s="22" t="str">
        <f aca="false">IF(OR($B875="",$C875=""),"",IF($C875="Labour",N($F875)*IFERROR(INDEX(Rates!$B$5:$B$19,MATCH($E875,Rates!$A$5:$A$19,0)),0),N($F875)*N($G875)))</f>
        <v/>
      </c>
      <c r="L875" s="23" t="str">
        <f aca="false">IF(OR($B875="",$C875=""),"",IF(ISNA(MATCH($B875,Jobs!$A$5:$A$204,0)),"Job not found",IF(AND($C875="Labour",ISNA(MATCH($E875,Rates!$A$5:$A$19,0))),"Pick a work centre","OK")))</f>
        <v/>
      </c>
    </row>
    <row r="876" customFormat="false" ht="15" hidden="false" customHeight="false" outlineLevel="0" collapsed="false">
      <c r="A876" s="19"/>
      <c r="B876" s="15"/>
      <c r="C876" s="15"/>
      <c r="D876" s="15"/>
      <c r="E876" s="15"/>
      <c r="F876" s="21"/>
      <c r="G876" s="16"/>
      <c r="H876" s="15"/>
      <c r="I876" s="15"/>
      <c r="J876" s="15"/>
      <c r="K876" s="22" t="str">
        <f aca="false">IF(OR($B876="",$C876=""),"",IF($C876="Labour",N($F876)*IFERROR(INDEX(Rates!$B$5:$B$19,MATCH($E876,Rates!$A$5:$A$19,0)),0),N($F876)*N($G876)))</f>
        <v/>
      </c>
      <c r="L876" s="23" t="str">
        <f aca="false">IF(OR($B876="",$C876=""),"",IF(ISNA(MATCH($B876,Jobs!$A$5:$A$204,0)),"Job not found",IF(AND($C876="Labour",ISNA(MATCH($E876,Rates!$A$5:$A$19,0))),"Pick a work centre","OK")))</f>
        <v/>
      </c>
    </row>
    <row r="877" customFormat="false" ht="15" hidden="false" customHeight="false" outlineLevel="0" collapsed="false">
      <c r="A877" s="19"/>
      <c r="B877" s="15"/>
      <c r="C877" s="15"/>
      <c r="D877" s="15"/>
      <c r="E877" s="15"/>
      <c r="F877" s="21"/>
      <c r="G877" s="16"/>
      <c r="H877" s="15"/>
      <c r="I877" s="15"/>
      <c r="J877" s="15"/>
      <c r="K877" s="22" t="str">
        <f aca="false">IF(OR($B877="",$C877=""),"",IF($C877="Labour",N($F877)*IFERROR(INDEX(Rates!$B$5:$B$19,MATCH($E877,Rates!$A$5:$A$19,0)),0),N($F877)*N($G877)))</f>
        <v/>
      </c>
      <c r="L877" s="23" t="str">
        <f aca="false">IF(OR($B877="",$C877=""),"",IF(ISNA(MATCH($B877,Jobs!$A$5:$A$204,0)),"Job not found",IF(AND($C877="Labour",ISNA(MATCH($E877,Rates!$A$5:$A$19,0))),"Pick a work centre","OK")))</f>
        <v/>
      </c>
    </row>
    <row r="878" customFormat="false" ht="15" hidden="false" customHeight="false" outlineLevel="0" collapsed="false">
      <c r="A878" s="19"/>
      <c r="B878" s="15"/>
      <c r="C878" s="15"/>
      <c r="D878" s="15"/>
      <c r="E878" s="15"/>
      <c r="F878" s="21"/>
      <c r="G878" s="16"/>
      <c r="H878" s="15"/>
      <c r="I878" s="15"/>
      <c r="J878" s="15"/>
      <c r="K878" s="22" t="str">
        <f aca="false">IF(OR($B878="",$C878=""),"",IF($C878="Labour",N($F878)*IFERROR(INDEX(Rates!$B$5:$B$19,MATCH($E878,Rates!$A$5:$A$19,0)),0),N($F878)*N($G878)))</f>
        <v/>
      </c>
      <c r="L878" s="23" t="str">
        <f aca="false">IF(OR($B878="",$C878=""),"",IF(ISNA(MATCH($B878,Jobs!$A$5:$A$204,0)),"Job not found",IF(AND($C878="Labour",ISNA(MATCH($E878,Rates!$A$5:$A$19,0))),"Pick a work centre","OK")))</f>
        <v/>
      </c>
    </row>
    <row r="879" customFormat="false" ht="15" hidden="false" customHeight="false" outlineLevel="0" collapsed="false">
      <c r="A879" s="19"/>
      <c r="B879" s="15"/>
      <c r="C879" s="15"/>
      <c r="D879" s="15"/>
      <c r="E879" s="15"/>
      <c r="F879" s="21"/>
      <c r="G879" s="16"/>
      <c r="H879" s="15"/>
      <c r="I879" s="15"/>
      <c r="J879" s="15"/>
      <c r="K879" s="22" t="str">
        <f aca="false">IF(OR($B879="",$C879=""),"",IF($C879="Labour",N($F879)*IFERROR(INDEX(Rates!$B$5:$B$19,MATCH($E879,Rates!$A$5:$A$19,0)),0),N($F879)*N($G879)))</f>
        <v/>
      </c>
      <c r="L879" s="23" t="str">
        <f aca="false">IF(OR($B879="",$C879=""),"",IF(ISNA(MATCH($B879,Jobs!$A$5:$A$204,0)),"Job not found",IF(AND($C879="Labour",ISNA(MATCH($E879,Rates!$A$5:$A$19,0))),"Pick a work centre","OK")))</f>
        <v/>
      </c>
    </row>
    <row r="880" customFormat="false" ht="15" hidden="false" customHeight="false" outlineLevel="0" collapsed="false">
      <c r="A880" s="19"/>
      <c r="B880" s="15"/>
      <c r="C880" s="15"/>
      <c r="D880" s="15"/>
      <c r="E880" s="15"/>
      <c r="F880" s="21"/>
      <c r="G880" s="16"/>
      <c r="H880" s="15"/>
      <c r="I880" s="15"/>
      <c r="J880" s="15"/>
      <c r="K880" s="22" t="str">
        <f aca="false">IF(OR($B880="",$C880=""),"",IF($C880="Labour",N($F880)*IFERROR(INDEX(Rates!$B$5:$B$19,MATCH($E880,Rates!$A$5:$A$19,0)),0),N($F880)*N($G880)))</f>
        <v/>
      </c>
      <c r="L880" s="23" t="str">
        <f aca="false">IF(OR($B880="",$C880=""),"",IF(ISNA(MATCH($B880,Jobs!$A$5:$A$204,0)),"Job not found",IF(AND($C880="Labour",ISNA(MATCH($E880,Rates!$A$5:$A$19,0))),"Pick a work centre","OK")))</f>
        <v/>
      </c>
    </row>
    <row r="881" customFormat="false" ht="15" hidden="false" customHeight="false" outlineLevel="0" collapsed="false">
      <c r="A881" s="19"/>
      <c r="B881" s="15"/>
      <c r="C881" s="15"/>
      <c r="D881" s="15"/>
      <c r="E881" s="15"/>
      <c r="F881" s="21"/>
      <c r="G881" s="16"/>
      <c r="H881" s="15"/>
      <c r="I881" s="15"/>
      <c r="J881" s="15"/>
      <c r="K881" s="22" t="str">
        <f aca="false">IF(OR($B881="",$C881=""),"",IF($C881="Labour",N($F881)*IFERROR(INDEX(Rates!$B$5:$B$19,MATCH($E881,Rates!$A$5:$A$19,0)),0),N($F881)*N($G881)))</f>
        <v/>
      </c>
      <c r="L881" s="23" t="str">
        <f aca="false">IF(OR($B881="",$C881=""),"",IF(ISNA(MATCH($B881,Jobs!$A$5:$A$204,0)),"Job not found",IF(AND($C881="Labour",ISNA(MATCH($E881,Rates!$A$5:$A$19,0))),"Pick a work centre","OK")))</f>
        <v/>
      </c>
    </row>
    <row r="882" customFormat="false" ht="15" hidden="false" customHeight="false" outlineLevel="0" collapsed="false">
      <c r="A882" s="19"/>
      <c r="B882" s="15"/>
      <c r="C882" s="15"/>
      <c r="D882" s="15"/>
      <c r="E882" s="15"/>
      <c r="F882" s="21"/>
      <c r="G882" s="16"/>
      <c r="H882" s="15"/>
      <c r="I882" s="15"/>
      <c r="J882" s="15"/>
      <c r="K882" s="22" t="str">
        <f aca="false">IF(OR($B882="",$C882=""),"",IF($C882="Labour",N($F882)*IFERROR(INDEX(Rates!$B$5:$B$19,MATCH($E882,Rates!$A$5:$A$19,0)),0),N($F882)*N($G882)))</f>
        <v/>
      </c>
      <c r="L882" s="23" t="str">
        <f aca="false">IF(OR($B882="",$C882=""),"",IF(ISNA(MATCH($B882,Jobs!$A$5:$A$204,0)),"Job not found",IF(AND($C882="Labour",ISNA(MATCH($E882,Rates!$A$5:$A$19,0))),"Pick a work centre","OK")))</f>
        <v/>
      </c>
    </row>
    <row r="883" customFormat="false" ht="15" hidden="false" customHeight="false" outlineLevel="0" collapsed="false">
      <c r="A883" s="19"/>
      <c r="B883" s="15"/>
      <c r="C883" s="15"/>
      <c r="D883" s="15"/>
      <c r="E883" s="15"/>
      <c r="F883" s="21"/>
      <c r="G883" s="16"/>
      <c r="H883" s="15"/>
      <c r="I883" s="15"/>
      <c r="J883" s="15"/>
      <c r="K883" s="22" t="str">
        <f aca="false">IF(OR($B883="",$C883=""),"",IF($C883="Labour",N($F883)*IFERROR(INDEX(Rates!$B$5:$B$19,MATCH($E883,Rates!$A$5:$A$19,0)),0),N($F883)*N($G883)))</f>
        <v/>
      </c>
      <c r="L883" s="23" t="str">
        <f aca="false">IF(OR($B883="",$C883=""),"",IF(ISNA(MATCH($B883,Jobs!$A$5:$A$204,0)),"Job not found",IF(AND($C883="Labour",ISNA(MATCH($E883,Rates!$A$5:$A$19,0))),"Pick a work centre","OK")))</f>
        <v/>
      </c>
    </row>
    <row r="884" customFormat="false" ht="15" hidden="false" customHeight="false" outlineLevel="0" collapsed="false">
      <c r="A884" s="19"/>
      <c r="B884" s="15"/>
      <c r="C884" s="15"/>
      <c r="D884" s="15"/>
      <c r="E884" s="15"/>
      <c r="F884" s="21"/>
      <c r="G884" s="16"/>
      <c r="H884" s="15"/>
      <c r="I884" s="15"/>
      <c r="J884" s="15"/>
      <c r="K884" s="22" t="str">
        <f aca="false">IF(OR($B884="",$C884=""),"",IF($C884="Labour",N($F884)*IFERROR(INDEX(Rates!$B$5:$B$19,MATCH($E884,Rates!$A$5:$A$19,0)),0),N($F884)*N($G884)))</f>
        <v/>
      </c>
      <c r="L884" s="23" t="str">
        <f aca="false">IF(OR($B884="",$C884=""),"",IF(ISNA(MATCH($B884,Jobs!$A$5:$A$204,0)),"Job not found",IF(AND($C884="Labour",ISNA(MATCH($E884,Rates!$A$5:$A$19,0))),"Pick a work centre","OK")))</f>
        <v/>
      </c>
    </row>
    <row r="885" customFormat="false" ht="15" hidden="false" customHeight="false" outlineLevel="0" collapsed="false">
      <c r="A885" s="19"/>
      <c r="B885" s="15"/>
      <c r="C885" s="15"/>
      <c r="D885" s="15"/>
      <c r="E885" s="15"/>
      <c r="F885" s="21"/>
      <c r="G885" s="16"/>
      <c r="H885" s="15"/>
      <c r="I885" s="15"/>
      <c r="J885" s="15"/>
      <c r="K885" s="22" t="str">
        <f aca="false">IF(OR($B885="",$C885=""),"",IF($C885="Labour",N($F885)*IFERROR(INDEX(Rates!$B$5:$B$19,MATCH($E885,Rates!$A$5:$A$19,0)),0),N($F885)*N($G885)))</f>
        <v/>
      </c>
      <c r="L885" s="23" t="str">
        <f aca="false">IF(OR($B885="",$C885=""),"",IF(ISNA(MATCH($B885,Jobs!$A$5:$A$204,0)),"Job not found",IF(AND($C885="Labour",ISNA(MATCH($E885,Rates!$A$5:$A$19,0))),"Pick a work centre","OK")))</f>
        <v/>
      </c>
    </row>
    <row r="886" customFormat="false" ht="15" hidden="false" customHeight="false" outlineLevel="0" collapsed="false">
      <c r="A886" s="19"/>
      <c r="B886" s="15"/>
      <c r="C886" s="15"/>
      <c r="D886" s="15"/>
      <c r="E886" s="15"/>
      <c r="F886" s="21"/>
      <c r="G886" s="16"/>
      <c r="H886" s="15"/>
      <c r="I886" s="15"/>
      <c r="J886" s="15"/>
      <c r="K886" s="22" t="str">
        <f aca="false">IF(OR($B886="",$C886=""),"",IF($C886="Labour",N($F886)*IFERROR(INDEX(Rates!$B$5:$B$19,MATCH($E886,Rates!$A$5:$A$19,0)),0),N($F886)*N($G886)))</f>
        <v/>
      </c>
      <c r="L886" s="23" t="str">
        <f aca="false">IF(OR($B886="",$C886=""),"",IF(ISNA(MATCH($B886,Jobs!$A$5:$A$204,0)),"Job not found",IF(AND($C886="Labour",ISNA(MATCH($E886,Rates!$A$5:$A$19,0))),"Pick a work centre","OK")))</f>
        <v/>
      </c>
    </row>
    <row r="887" customFormat="false" ht="15" hidden="false" customHeight="false" outlineLevel="0" collapsed="false">
      <c r="A887" s="19"/>
      <c r="B887" s="15"/>
      <c r="C887" s="15"/>
      <c r="D887" s="15"/>
      <c r="E887" s="15"/>
      <c r="F887" s="21"/>
      <c r="G887" s="16"/>
      <c r="H887" s="15"/>
      <c r="I887" s="15"/>
      <c r="J887" s="15"/>
      <c r="K887" s="22" t="str">
        <f aca="false">IF(OR($B887="",$C887=""),"",IF($C887="Labour",N($F887)*IFERROR(INDEX(Rates!$B$5:$B$19,MATCH($E887,Rates!$A$5:$A$19,0)),0),N($F887)*N($G887)))</f>
        <v/>
      </c>
      <c r="L887" s="23" t="str">
        <f aca="false">IF(OR($B887="",$C887=""),"",IF(ISNA(MATCH($B887,Jobs!$A$5:$A$204,0)),"Job not found",IF(AND($C887="Labour",ISNA(MATCH($E887,Rates!$A$5:$A$19,0))),"Pick a work centre","OK")))</f>
        <v/>
      </c>
    </row>
    <row r="888" customFormat="false" ht="15" hidden="false" customHeight="false" outlineLevel="0" collapsed="false">
      <c r="A888" s="19"/>
      <c r="B888" s="15"/>
      <c r="C888" s="15"/>
      <c r="D888" s="15"/>
      <c r="E888" s="15"/>
      <c r="F888" s="21"/>
      <c r="G888" s="16"/>
      <c r="H888" s="15"/>
      <c r="I888" s="15"/>
      <c r="J888" s="15"/>
      <c r="K888" s="22" t="str">
        <f aca="false">IF(OR($B888="",$C888=""),"",IF($C888="Labour",N($F888)*IFERROR(INDEX(Rates!$B$5:$B$19,MATCH($E888,Rates!$A$5:$A$19,0)),0),N($F888)*N($G888)))</f>
        <v/>
      </c>
      <c r="L888" s="23" t="str">
        <f aca="false">IF(OR($B888="",$C888=""),"",IF(ISNA(MATCH($B888,Jobs!$A$5:$A$204,0)),"Job not found",IF(AND($C888="Labour",ISNA(MATCH($E888,Rates!$A$5:$A$19,0))),"Pick a work centre","OK")))</f>
        <v/>
      </c>
    </row>
    <row r="889" customFormat="false" ht="15" hidden="false" customHeight="false" outlineLevel="0" collapsed="false">
      <c r="A889" s="19"/>
      <c r="B889" s="15"/>
      <c r="C889" s="15"/>
      <c r="D889" s="15"/>
      <c r="E889" s="15"/>
      <c r="F889" s="21"/>
      <c r="G889" s="16"/>
      <c r="H889" s="15"/>
      <c r="I889" s="15"/>
      <c r="J889" s="15"/>
      <c r="K889" s="22" t="str">
        <f aca="false">IF(OR($B889="",$C889=""),"",IF($C889="Labour",N($F889)*IFERROR(INDEX(Rates!$B$5:$B$19,MATCH($E889,Rates!$A$5:$A$19,0)),0),N($F889)*N($G889)))</f>
        <v/>
      </c>
      <c r="L889" s="23" t="str">
        <f aca="false">IF(OR($B889="",$C889=""),"",IF(ISNA(MATCH($B889,Jobs!$A$5:$A$204,0)),"Job not found",IF(AND($C889="Labour",ISNA(MATCH($E889,Rates!$A$5:$A$19,0))),"Pick a work centre","OK")))</f>
        <v/>
      </c>
    </row>
    <row r="890" customFormat="false" ht="15" hidden="false" customHeight="false" outlineLevel="0" collapsed="false">
      <c r="A890" s="19"/>
      <c r="B890" s="15"/>
      <c r="C890" s="15"/>
      <c r="D890" s="15"/>
      <c r="E890" s="15"/>
      <c r="F890" s="21"/>
      <c r="G890" s="16"/>
      <c r="H890" s="15"/>
      <c r="I890" s="15"/>
      <c r="J890" s="15"/>
      <c r="K890" s="22" t="str">
        <f aca="false">IF(OR($B890="",$C890=""),"",IF($C890="Labour",N($F890)*IFERROR(INDEX(Rates!$B$5:$B$19,MATCH($E890,Rates!$A$5:$A$19,0)),0),N($F890)*N($G890)))</f>
        <v/>
      </c>
      <c r="L890" s="23" t="str">
        <f aca="false">IF(OR($B890="",$C890=""),"",IF(ISNA(MATCH($B890,Jobs!$A$5:$A$204,0)),"Job not found",IF(AND($C890="Labour",ISNA(MATCH($E890,Rates!$A$5:$A$19,0))),"Pick a work centre","OK")))</f>
        <v/>
      </c>
    </row>
    <row r="891" customFormat="false" ht="15" hidden="false" customHeight="false" outlineLevel="0" collapsed="false">
      <c r="A891" s="19"/>
      <c r="B891" s="15"/>
      <c r="C891" s="15"/>
      <c r="D891" s="15"/>
      <c r="E891" s="15"/>
      <c r="F891" s="21"/>
      <c r="G891" s="16"/>
      <c r="H891" s="15"/>
      <c r="I891" s="15"/>
      <c r="J891" s="15"/>
      <c r="K891" s="22" t="str">
        <f aca="false">IF(OR($B891="",$C891=""),"",IF($C891="Labour",N($F891)*IFERROR(INDEX(Rates!$B$5:$B$19,MATCH($E891,Rates!$A$5:$A$19,0)),0),N($F891)*N($G891)))</f>
        <v/>
      </c>
      <c r="L891" s="23" t="str">
        <f aca="false">IF(OR($B891="",$C891=""),"",IF(ISNA(MATCH($B891,Jobs!$A$5:$A$204,0)),"Job not found",IF(AND($C891="Labour",ISNA(MATCH($E891,Rates!$A$5:$A$19,0))),"Pick a work centre","OK")))</f>
        <v/>
      </c>
    </row>
    <row r="892" customFormat="false" ht="15" hidden="false" customHeight="false" outlineLevel="0" collapsed="false">
      <c r="A892" s="19"/>
      <c r="B892" s="15"/>
      <c r="C892" s="15"/>
      <c r="D892" s="15"/>
      <c r="E892" s="15"/>
      <c r="F892" s="21"/>
      <c r="G892" s="16"/>
      <c r="H892" s="15"/>
      <c r="I892" s="15"/>
      <c r="J892" s="15"/>
      <c r="K892" s="22" t="str">
        <f aca="false">IF(OR($B892="",$C892=""),"",IF($C892="Labour",N($F892)*IFERROR(INDEX(Rates!$B$5:$B$19,MATCH($E892,Rates!$A$5:$A$19,0)),0),N($F892)*N($G892)))</f>
        <v/>
      </c>
      <c r="L892" s="23" t="str">
        <f aca="false">IF(OR($B892="",$C892=""),"",IF(ISNA(MATCH($B892,Jobs!$A$5:$A$204,0)),"Job not found",IF(AND($C892="Labour",ISNA(MATCH($E892,Rates!$A$5:$A$19,0))),"Pick a work centre","OK")))</f>
        <v/>
      </c>
    </row>
    <row r="893" customFormat="false" ht="15" hidden="false" customHeight="false" outlineLevel="0" collapsed="false">
      <c r="A893" s="19"/>
      <c r="B893" s="15"/>
      <c r="C893" s="15"/>
      <c r="D893" s="15"/>
      <c r="E893" s="15"/>
      <c r="F893" s="21"/>
      <c r="G893" s="16"/>
      <c r="H893" s="15"/>
      <c r="I893" s="15"/>
      <c r="J893" s="15"/>
      <c r="K893" s="22" t="str">
        <f aca="false">IF(OR($B893="",$C893=""),"",IF($C893="Labour",N($F893)*IFERROR(INDEX(Rates!$B$5:$B$19,MATCH($E893,Rates!$A$5:$A$19,0)),0),N($F893)*N($G893)))</f>
        <v/>
      </c>
      <c r="L893" s="23" t="str">
        <f aca="false">IF(OR($B893="",$C893=""),"",IF(ISNA(MATCH($B893,Jobs!$A$5:$A$204,0)),"Job not found",IF(AND($C893="Labour",ISNA(MATCH($E893,Rates!$A$5:$A$19,0))),"Pick a work centre","OK")))</f>
        <v/>
      </c>
    </row>
    <row r="894" customFormat="false" ht="15" hidden="false" customHeight="false" outlineLevel="0" collapsed="false">
      <c r="A894" s="19"/>
      <c r="B894" s="15"/>
      <c r="C894" s="15"/>
      <c r="D894" s="15"/>
      <c r="E894" s="15"/>
      <c r="F894" s="21"/>
      <c r="G894" s="16"/>
      <c r="H894" s="15"/>
      <c r="I894" s="15"/>
      <c r="J894" s="15"/>
      <c r="K894" s="22" t="str">
        <f aca="false">IF(OR($B894="",$C894=""),"",IF($C894="Labour",N($F894)*IFERROR(INDEX(Rates!$B$5:$B$19,MATCH($E894,Rates!$A$5:$A$19,0)),0),N($F894)*N($G894)))</f>
        <v/>
      </c>
      <c r="L894" s="23" t="str">
        <f aca="false">IF(OR($B894="",$C894=""),"",IF(ISNA(MATCH($B894,Jobs!$A$5:$A$204,0)),"Job not found",IF(AND($C894="Labour",ISNA(MATCH($E894,Rates!$A$5:$A$19,0))),"Pick a work centre","OK")))</f>
        <v/>
      </c>
    </row>
    <row r="895" customFormat="false" ht="15" hidden="false" customHeight="false" outlineLevel="0" collapsed="false">
      <c r="A895" s="19"/>
      <c r="B895" s="15"/>
      <c r="C895" s="15"/>
      <c r="D895" s="15"/>
      <c r="E895" s="15"/>
      <c r="F895" s="21"/>
      <c r="G895" s="16"/>
      <c r="H895" s="15"/>
      <c r="I895" s="15"/>
      <c r="J895" s="15"/>
      <c r="K895" s="22" t="str">
        <f aca="false">IF(OR($B895="",$C895=""),"",IF($C895="Labour",N($F895)*IFERROR(INDEX(Rates!$B$5:$B$19,MATCH($E895,Rates!$A$5:$A$19,0)),0),N($F895)*N($G895)))</f>
        <v/>
      </c>
      <c r="L895" s="23" t="str">
        <f aca="false">IF(OR($B895="",$C895=""),"",IF(ISNA(MATCH($B895,Jobs!$A$5:$A$204,0)),"Job not found",IF(AND($C895="Labour",ISNA(MATCH($E895,Rates!$A$5:$A$19,0))),"Pick a work centre","OK")))</f>
        <v/>
      </c>
    </row>
    <row r="896" customFormat="false" ht="15" hidden="false" customHeight="false" outlineLevel="0" collapsed="false">
      <c r="A896" s="19"/>
      <c r="B896" s="15"/>
      <c r="C896" s="15"/>
      <c r="D896" s="15"/>
      <c r="E896" s="15"/>
      <c r="F896" s="21"/>
      <c r="G896" s="16"/>
      <c r="H896" s="15"/>
      <c r="I896" s="15"/>
      <c r="J896" s="15"/>
      <c r="K896" s="22" t="str">
        <f aca="false">IF(OR($B896="",$C896=""),"",IF($C896="Labour",N($F896)*IFERROR(INDEX(Rates!$B$5:$B$19,MATCH($E896,Rates!$A$5:$A$19,0)),0),N($F896)*N($G896)))</f>
        <v/>
      </c>
      <c r="L896" s="23" t="str">
        <f aca="false">IF(OR($B896="",$C896=""),"",IF(ISNA(MATCH($B896,Jobs!$A$5:$A$204,0)),"Job not found",IF(AND($C896="Labour",ISNA(MATCH($E896,Rates!$A$5:$A$19,0))),"Pick a work centre","OK")))</f>
        <v/>
      </c>
    </row>
    <row r="897" customFormat="false" ht="15" hidden="false" customHeight="false" outlineLevel="0" collapsed="false">
      <c r="A897" s="19"/>
      <c r="B897" s="15"/>
      <c r="C897" s="15"/>
      <c r="D897" s="15"/>
      <c r="E897" s="15"/>
      <c r="F897" s="21"/>
      <c r="G897" s="16"/>
      <c r="H897" s="15"/>
      <c r="I897" s="15"/>
      <c r="J897" s="15"/>
      <c r="K897" s="22" t="str">
        <f aca="false">IF(OR($B897="",$C897=""),"",IF($C897="Labour",N($F897)*IFERROR(INDEX(Rates!$B$5:$B$19,MATCH($E897,Rates!$A$5:$A$19,0)),0),N($F897)*N($G897)))</f>
        <v/>
      </c>
      <c r="L897" s="23" t="str">
        <f aca="false">IF(OR($B897="",$C897=""),"",IF(ISNA(MATCH($B897,Jobs!$A$5:$A$204,0)),"Job not found",IF(AND($C897="Labour",ISNA(MATCH($E897,Rates!$A$5:$A$19,0))),"Pick a work centre","OK")))</f>
        <v/>
      </c>
    </row>
    <row r="898" customFormat="false" ht="15" hidden="false" customHeight="false" outlineLevel="0" collapsed="false">
      <c r="A898" s="19"/>
      <c r="B898" s="15"/>
      <c r="C898" s="15"/>
      <c r="D898" s="15"/>
      <c r="E898" s="15"/>
      <c r="F898" s="21"/>
      <c r="G898" s="16"/>
      <c r="H898" s="15"/>
      <c r="I898" s="15"/>
      <c r="J898" s="15"/>
      <c r="K898" s="22" t="str">
        <f aca="false">IF(OR($B898="",$C898=""),"",IF($C898="Labour",N($F898)*IFERROR(INDEX(Rates!$B$5:$B$19,MATCH($E898,Rates!$A$5:$A$19,0)),0),N($F898)*N($G898)))</f>
        <v/>
      </c>
      <c r="L898" s="23" t="str">
        <f aca="false">IF(OR($B898="",$C898=""),"",IF(ISNA(MATCH($B898,Jobs!$A$5:$A$204,0)),"Job not found",IF(AND($C898="Labour",ISNA(MATCH($E898,Rates!$A$5:$A$19,0))),"Pick a work centre","OK")))</f>
        <v/>
      </c>
    </row>
    <row r="899" customFormat="false" ht="15" hidden="false" customHeight="false" outlineLevel="0" collapsed="false">
      <c r="A899" s="19"/>
      <c r="B899" s="15"/>
      <c r="C899" s="15"/>
      <c r="D899" s="15"/>
      <c r="E899" s="15"/>
      <c r="F899" s="21"/>
      <c r="G899" s="16"/>
      <c r="H899" s="15"/>
      <c r="I899" s="15"/>
      <c r="J899" s="15"/>
      <c r="K899" s="22" t="str">
        <f aca="false">IF(OR($B899="",$C899=""),"",IF($C899="Labour",N($F899)*IFERROR(INDEX(Rates!$B$5:$B$19,MATCH($E899,Rates!$A$5:$A$19,0)),0),N($F899)*N($G899)))</f>
        <v/>
      </c>
      <c r="L899" s="23" t="str">
        <f aca="false">IF(OR($B899="",$C899=""),"",IF(ISNA(MATCH($B899,Jobs!$A$5:$A$204,0)),"Job not found",IF(AND($C899="Labour",ISNA(MATCH($E899,Rates!$A$5:$A$19,0))),"Pick a work centre","OK")))</f>
        <v/>
      </c>
    </row>
    <row r="900" customFormat="false" ht="15" hidden="false" customHeight="false" outlineLevel="0" collapsed="false">
      <c r="A900" s="19"/>
      <c r="B900" s="15"/>
      <c r="C900" s="15"/>
      <c r="D900" s="15"/>
      <c r="E900" s="15"/>
      <c r="F900" s="21"/>
      <c r="G900" s="16"/>
      <c r="H900" s="15"/>
      <c r="I900" s="15"/>
      <c r="J900" s="15"/>
      <c r="K900" s="22" t="str">
        <f aca="false">IF(OR($B900="",$C900=""),"",IF($C900="Labour",N($F900)*IFERROR(INDEX(Rates!$B$5:$B$19,MATCH($E900,Rates!$A$5:$A$19,0)),0),N($F900)*N($G900)))</f>
        <v/>
      </c>
      <c r="L900" s="23" t="str">
        <f aca="false">IF(OR($B900="",$C900=""),"",IF(ISNA(MATCH($B900,Jobs!$A$5:$A$204,0)),"Job not found",IF(AND($C900="Labour",ISNA(MATCH($E900,Rates!$A$5:$A$19,0))),"Pick a work centre","OK")))</f>
        <v/>
      </c>
    </row>
    <row r="901" customFormat="false" ht="15" hidden="false" customHeight="false" outlineLevel="0" collapsed="false">
      <c r="A901" s="19"/>
      <c r="B901" s="15"/>
      <c r="C901" s="15"/>
      <c r="D901" s="15"/>
      <c r="E901" s="15"/>
      <c r="F901" s="21"/>
      <c r="G901" s="16"/>
      <c r="H901" s="15"/>
      <c r="I901" s="15"/>
      <c r="J901" s="15"/>
      <c r="K901" s="22" t="str">
        <f aca="false">IF(OR($B901="",$C901=""),"",IF($C901="Labour",N($F901)*IFERROR(INDEX(Rates!$B$5:$B$19,MATCH($E901,Rates!$A$5:$A$19,0)),0),N($F901)*N($G901)))</f>
        <v/>
      </c>
      <c r="L901" s="23" t="str">
        <f aca="false">IF(OR($B901="",$C901=""),"",IF(ISNA(MATCH($B901,Jobs!$A$5:$A$204,0)),"Job not found",IF(AND($C901="Labour",ISNA(MATCH($E901,Rates!$A$5:$A$19,0))),"Pick a work centre","OK")))</f>
        <v/>
      </c>
    </row>
    <row r="902" customFormat="false" ht="15" hidden="false" customHeight="false" outlineLevel="0" collapsed="false">
      <c r="A902" s="19"/>
      <c r="B902" s="15"/>
      <c r="C902" s="15"/>
      <c r="D902" s="15"/>
      <c r="E902" s="15"/>
      <c r="F902" s="21"/>
      <c r="G902" s="16"/>
      <c r="H902" s="15"/>
      <c r="I902" s="15"/>
      <c r="J902" s="15"/>
      <c r="K902" s="22" t="str">
        <f aca="false">IF(OR($B902="",$C902=""),"",IF($C902="Labour",N($F902)*IFERROR(INDEX(Rates!$B$5:$B$19,MATCH($E902,Rates!$A$5:$A$19,0)),0),N($F902)*N($G902)))</f>
        <v/>
      </c>
      <c r="L902" s="23" t="str">
        <f aca="false">IF(OR($B902="",$C902=""),"",IF(ISNA(MATCH($B902,Jobs!$A$5:$A$204,0)),"Job not found",IF(AND($C902="Labour",ISNA(MATCH($E902,Rates!$A$5:$A$19,0))),"Pick a work centre","OK")))</f>
        <v/>
      </c>
    </row>
    <row r="903" customFormat="false" ht="15" hidden="false" customHeight="false" outlineLevel="0" collapsed="false">
      <c r="A903" s="19"/>
      <c r="B903" s="15"/>
      <c r="C903" s="15"/>
      <c r="D903" s="15"/>
      <c r="E903" s="15"/>
      <c r="F903" s="21"/>
      <c r="G903" s="16"/>
      <c r="H903" s="15"/>
      <c r="I903" s="15"/>
      <c r="J903" s="15"/>
      <c r="K903" s="22" t="str">
        <f aca="false">IF(OR($B903="",$C903=""),"",IF($C903="Labour",N($F903)*IFERROR(INDEX(Rates!$B$5:$B$19,MATCH($E903,Rates!$A$5:$A$19,0)),0),N($F903)*N($G903)))</f>
        <v/>
      </c>
      <c r="L903" s="23" t="str">
        <f aca="false">IF(OR($B903="",$C903=""),"",IF(ISNA(MATCH($B903,Jobs!$A$5:$A$204,0)),"Job not found",IF(AND($C903="Labour",ISNA(MATCH($E903,Rates!$A$5:$A$19,0))),"Pick a work centre","OK")))</f>
        <v/>
      </c>
    </row>
    <row r="904" customFormat="false" ht="15" hidden="false" customHeight="false" outlineLevel="0" collapsed="false">
      <c r="A904" s="19"/>
      <c r="B904" s="15"/>
      <c r="C904" s="15"/>
      <c r="D904" s="15"/>
      <c r="E904" s="15"/>
      <c r="F904" s="21"/>
      <c r="G904" s="16"/>
      <c r="H904" s="15"/>
      <c r="I904" s="15"/>
      <c r="J904" s="15"/>
      <c r="K904" s="22" t="str">
        <f aca="false">IF(OR($B904="",$C904=""),"",IF($C904="Labour",N($F904)*IFERROR(INDEX(Rates!$B$5:$B$19,MATCH($E904,Rates!$A$5:$A$19,0)),0),N($F904)*N($G904)))</f>
        <v/>
      </c>
      <c r="L904" s="23" t="str">
        <f aca="false">IF(OR($B904="",$C904=""),"",IF(ISNA(MATCH($B904,Jobs!$A$5:$A$204,0)),"Job not found",IF(AND($C904="Labour",ISNA(MATCH($E904,Rates!$A$5:$A$19,0))),"Pick a work centre","OK")))</f>
        <v/>
      </c>
    </row>
    <row r="905" customFormat="false" ht="15" hidden="false" customHeight="false" outlineLevel="0" collapsed="false">
      <c r="A905" s="19"/>
      <c r="B905" s="15"/>
      <c r="C905" s="15"/>
      <c r="D905" s="15"/>
      <c r="E905" s="15"/>
      <c r="F905" s="21"/>
      <c r="G905" s="16"/>
      <c r="H905" s="15"/>
      <c r="I905" s="15"/>
      <c r="J905" s="15"/>
      <c r="K905" s="22" t="str">
        <f aca="false">IF(OR($B905="",$C905=""),"",IF($C905="Labour",N($F905)*IFERROR(INDEX(Rates!$B$5:$B$19,MATCH($E905,Rates!$A$5:$A$19,0)),0),N($F905)*N($G905)))</f>
        <v/>
      </c>
      <c r="L905" s="23" t="str">
        <f aca="false">IF(OR($B905="",$C905=""),"",IF(ISNA(MATCH($B905,Jobs!$A$5:$A$204,0)),"Job not found",IF(AND($C905="Labour",ISNA(MATCH($E905,Rates!$A$5:$A$19,0))),"Pick a work centre","OK")))</f>
        <v/>
      </c>
    </row>
    <row r="906" customFormat="false" ht="15" hidden="false" customHeight="false" outlineLevel="0" collapsed="false">
      <c r="A906" s="19"/>
      <c r="B906" s="15"/>
      <c r="C906" s="15"/>
      <c r="D906" s="15"/>
      <c r="E906" s="15"/>
      <c r="F906" s="21"/>
      <c r="G906" s="16"/>
      <c r="H906" s="15"/>
      <c r="I906" s="15"/>
      <c r="J906" s="15"/>
      <c r="K906" s="22" t="str">
        <f aca="false">IF(OR($B906="",$C906=""),"",IF($C906="Labour",N($F906)*IFERROR(INDEX(Rates!$B$5:$B$19,MATCH($E906,Rates!$A$5:$A$19,0)),0),N($F906)*N($G906)))</f>
        <v/>
      </c>
      <c r="L906" s="23" t="str">
        <f aca="false">IF(OR($B906="",$C906=""),"",IF(ISNA(MATCH($B906,Jobs!$A$5:$A$204,0)),"Job not found",IF(AND($C906="Labour",ISNA(MATCH($E906,Rates!$A$5:$A$19,0))),"Pick a work centre","OK")))</f>
        <v/>
      </c>
    </row>
    <row r="907" customFormat="false" ht="15" hidden="false" customHeight="false" outlineLevel="0" collapsed="false">
      <c r="A907" s="19"/>
      <c r="B907" s="15"/>
      <c r="C907" s="15"/>
      <c r="D907" s="15"/>
      <c r="E907" s="15"/>
      <c r="F907" s="21"/>
      <c r="G907" s="16"/>
      <c r="H907" s="15"/>
      <c r="I907" s="15"/>
      <c r="J907" s="15"/>
      <c r="K907" s="22" t="str">
        <f aca="false">IF(OR($B907="",$C907=""),"",IF($C907="Labour",N($F907)*IFERROR(INDEX(Rates!$B$5:$B$19,MATCH($E907,Rates!$A$5:$A$19,0)),0),N($F907)*N($G907)))</f>
        <v/>
      </c>
      <c r="L907" s="23" t="str">
        <f aca="false">IF(OR($B907="",$C907=""),"",IF(ISNA(MATCH($B907,Jobs!$A$5:$A$204,0)),"Job not found",IF(AND($C907="Labour",ISNA(MATCH($E907,Rates!$A$5:$A$19,0))),"Pick a work centre","OK")))</f>
        <v/>
      </c>
    </row>
    <row r="908" customFormat="false" ht="15" hidden="false" customHeight="false" outlineLevel="0" collapsed="false">
      <c r="A908" s="19"/>
      <c r="B908" s="15"/>
      <c r="C908" s="15"/>
      <c r="D908" s="15"/>
      <c r="E908" s="15"/>
      <c r="F908" s="21"/>
      <c r="G908" s="16"/>
      <c r="H908" s="15"/>
      <c r="I908" s="15"/>
      <c r="J908" s="15"/>
      <c r="K908" s="22" t="str">
        <f aca="false">IF(OR($B908="",$C908=""),"",IF($C908="Labour",N($F908)*IFERROR(INDEX(Rates!$B$5:$B$19,MATCH($E908,Rates!$A$5:$A$19,0)),0),N($F908)*N($G908)))</f>
        <v/>
      </c>
      <c r="L908" s="23" t="str">
        <f aca="false">IF(OR($B908="",$C908=""),"",IF(ISNA(MATCH($B908,Jobs!$A$5:$A$204,0)),"Job not found",IF(AND($C908="Labour",ISNA(MATCH($E908,Rates!$A$5:$A$19,0))),"Pick a work centre","OK")))</f>
        <v/>
      </c>
    </row>
    <row r="909" customFormat="false" ht="15" hidden="false" customHeight="false" outlineLevel="0" collapsed="false">
      <c r="A909" s="19"/>
      <c r="B909" s="15"/>
      <c r="C909" s="15"/>
      <c r="D909" s="15"/>
      <c r="E909" s="15"/>
      <c r="F909" s="21"/>
      <c r="G909" s="16"/>
      <c r="H909" s="15"/>
      <c r="I909" s="15"/>
      <c r="J909" s="15"/>
      <c r="K909" s="22" t="str">
        <f aca="false">IF(OR($B909="",$C909=""),"",IF($C909="Labour",N($F909)*IFERROR(INDEX(Rates!$B$5:$B$19,MATCH($E909,Rates!$A$5:$A$19,0)),0),N($F909)*N($G909)))</f>
        <v/>
      </c>
      <c r="L909" s="23" t="str">
        <f aca="false">IF(OR($B909="",$C909=""),"",IF(ISNA(MATCH($B909,Jobs!$A$5:$A$204,0)),"Job not found",IF(AND($C909="Labour",ISNA(MATCH($E909,Rates!$A$5:$A$19,0))),"Pick a work centre","OK")))</f>
        <v/>
      </c>
    </row>
    <row r="910" customFormat="false" ht="15" hidden="false" customHeight="false" outlineLevel="0" collapsed="false">
      <c r="A910" s="19"/>
      <c r="B910" s="15"/>
      <c r="C910" s="15"/>
      <c r="D910" s="15"/>
      <c r="E910" s="15"/>
      <c r="F910" s="21"/>
      <c r="G910" s="16"/>
      <c r="H910" s="15"/>
      <c r="I910" s="15"/>
      <c r="J910" s="15"/>
      <c r="K910" s="22" t="str">
        <f aca="false">IF(OR($B910="",$C910=""),"",IF($C910="Labour",N($F910)*IFERROR(INDEX(Rates!$B$5:$B$19,MATCH($E910,Rates!$A$5:$A$19,0)),0),N($F910)*N($G910)))</f>
        <v/>
      </c>
      <c r="L910" s="23" t="str">
        <f aca="false">IF(OR($B910="",$C910=""),"",IF(ISNA(MATCH($B910,Jobs!$A$5:$A$204,0)),"Job not found",IF(AND($C910="Labour",ISNA(MATCH($E910,Rates!$A$5:$A$19,0))),"Pick a work centre","OK")))</f>
        <v/>
      </c>
    </row>
    <row r="911" customFormat="false" ht="15" hidden="false" customHeight="false" outlineLevel="0" collapsed="false">
      <c r="A911" s="19"/>
      <c r="B911" s="15"/>
      <c r="C911" s="15"/>
      <c r="D911" s="15"/>
      <c r="E911" s="15"/>
      <c r="F911" s="21"/>
      <c r="G911" s="16"/>
      <c r="H911" s="15"/>
      <c r="I911" s="15"/>
      <c r="J911" s="15"/>
      <c r="K911" s="22" t="str">
        <f aca="false">IF(OR($B911="",$C911=""),"",IF($C911="Labour",N($F911)*IFERROR(INDEX(Rates!$B$5:$B$19,MATCH($E911,Rates!$A$5:$A$19,0)),0),N($F911)*N($G911)))</f>
        <v/>
      </c>
      <c r="L911" s="23" t="str">
        <f aca="false">IF(OR($B911="",$C911=""),"",IF(ISNA(MATCH($B911,Jobs!$A$5:$A$204,0)),"Job not found",IF(AND($C911="Labour",ISNA(MATCH($E911,Rates!$A$5:$A$19,0))),"Pick a work centre","OK")))</f>
        <v/>
      </c>
    </row>
    <row r="912" customFormat="false" ht="15" hidden="false" customHeight="false" outlineLevel="0" collapsed="false">
      <c r="A912" s="19"/>
      <c r="B912" s="15"/>
      <c r="C912" s="15"/>
      <c r="D912" s="15"/>
      <c r="E912" s="15"/>
      <c r="F912" s="21"/>
      <c r="G912" s="16"/>
      <c r="H912" s="15"/>
      <c r="I912" s="15"/>
      <c r="J912" s="15"/>
      <c r="K912" s="22" t="str">
        <f aca="false">IF(OR($B912="",$C912=""),"",IF($C912="Labour",N($F912)*IFERROR(INDEX(Rates!$B$5:$B$19,MATCH($E912,Rates!$A$5:$A$19,0)),0),N($F912)*N($G912)))</f>
        <v/>
      </c>
      <c r="L912" s="23" t="str">
        <f aca="false">IF(OR($B912="",$C912=""),"",IF(ISNA(MATCH($B912,Jobs!$A$5:$A$204,0)),"Job not found",IF(AND($C912="Labour",ISNA(MATCH($E912,Rates!$A$5:$A$19,0))),"Pick a work centre","OK")))</f>
        <v/>
      </c>
    </row>
    <row r="913" customFormat="false" ht="15" hidden="false" customHeight="false" outlineLevel="0" collapsed="false">
      <c r="A913" s="19"/>
      <c r="B913" s="15"/>
      <c r="C913" s="15"/>
      <c r="D913" s="15"/>
      <c r="E913" s="15"/>
      <c r="F913" s="21"/>
      <c r="G913" s="16"/>
      <c r="H913" s="15"/>
      <c r="I913" s="15"/>
      <c r="J913" s="15"/>
      <c r="K913" s="22" t="str">
        <f aca="false">IF(OR($B913="",$C913=""),"",IF($C913="Labour",N($F913)*IFERROR(INDEX(Rates!$B$5:$B$19,MATCH($E913,Rates!$A$5:$A$19,0)),0),N($F913)*N($G913)))</f>
        <v/>
      </c>
      <c r="L913" s="23" t="str">
        <f aca="false">IF(OR($B913="",$C913=""),"",IF(ISNA(MATCH($B913,Jobs!$A$5:$A$204,0)),"Job not found",IF(AND($C913="Labour",ISNA(MATCH($E913,Rates!$A$5:$A$19,0))),"Pick a work centre","OK")))</f>
        <v/>
      </c>
    </row>
    <row r="914" customFormat="false" ht="15" hidden="false" customHeight="false" outlineLevel="0" collapsed="false">
      <c r="A914" s="19"/>
      <c r="B914" s="15"/>
      <c r="C914" s="15"/>
      <c r="D914" s="15"/>
      <c r="E914" s="15"/>
      <c r="F914" s="21"/>
      <c r="G914" s="16"/>
      <c r="H914" s="15"/>
      <c r="I914" s="15"/>
      <c r="J914" s="15"/>
      <c r="K914" s="22" t="str">
        <f aca="false">IF(OR($B914="",$C914=""),"",IF($C914="Labour",N($F914)*IFERROR(INDEX(Rates!$B$5:$B$19,MATCH($E914,Rates!$A$5:$A$19,0)),0),N($F914)*N($G914)))</f>
        <v/>
      </c>
      <c r="L914" s="23" t="str">
        <f aca="false">IF(OR($B914="",$C914=""),"",IF(ISNA(MATCH($B914,Jobs!$A$5:$A$204,0)),"Job not found",IF(AND($C914="Labour",ISNA(MATCH($E914,Rates!$A$5:$A$19,0))),"Pick a work centre","OK")))</f>
        <v/>
      </c>
    </row>
    <row r="915" customFormat="false" ht="15" hidden="false" customHeight="false" outlineLevel="0" collapsed="false">
      <c r="A915" s="19"/>
      <c r="B915" s="15"/>
      <c r="C915" s="15"/>
      <c r="D915" s="15"/>
      <c r="E915" s="15"/>
      <c r="F915" s="21"/>
      <c r="G915" s="16"/>
      <c r="H915" s="15"/>
      <c r="I915" s="15"/>
      <c r="J915" s="15"/>
      <c r="K915" s="22" t="str">
        <f aca="false">IF(OR($B915="",$C915=""),"",IF($C915="Labour",N($F915)*IFERROR(INDEX(Rates!$B$5:$B$19,MATCH($E915,Rates!$A$5:$A$19,0)),0),N($F915)*N($G915)))</f>
        <v/>
      </c>
      <c r="L915" s="23" t="str">
        <f aca="false">IF(OR($B915="",$C915=""),"",IF(ISNA(MATCH($B915,Jobs!$A$5:$A$204,0)),"Job not found",IF(AND($C915="Labour",ISNA(MATCH($E915,Rates!$A$5:$A$19,0))),"Pick a work centre","OK")))</f>
        <v/>
      </c>
    </row>
    <row r="916" customFormat="false" ht="15" hidden="false" customHeight="false" outlineLevel="0" collapsed="false">
      <c r="A916" s="19"/>
      <c r="B916" s="15"/>
      <c r="C916" s="15"/>
      <c r="D916" s="15"/>
      <c r="E916" s="15"/>
      <c r="F916" s="21"/>
      <c r="G916" s="16"/>
      <c r="H916" s="15"/>
      <c r="I916" s="15"/>
      <c r="J916" s="15"/>
      <c r="K916" s="22" t="str">
        <f aca="false">IF(OR($B916="",$C916=""),"",IF($C916="Labour",N($F916)*IFERROR(INDEX(Rates!$B$5:$B$19,MATCH($E916,Rates!$A$5:$A$19,0)),0),N($F916)*N($G916)))</f>
        <v/>
      </c>
      <c r="L916" s="23" t="str">
        <f aca="false">IF(OR($B916="",$C916=""),"",IF(ISNA(MATCH($B916,Jobs!$A$5:$A$204,0)),"Job not found",IF(AND($C916="Labour",ISNA(MATCH($E916,Rates!$A$5:$A$19,0))),"Pick a work centre","OK")))</f>
        <v/>
      </c>
    </row>
    <row r="917" customFormat="false" ht="15" hidden="false" customHeight="false" outlineLevel="0" collapsed="false">
      <c r="A917" s="19"/>
      <c r="B917" s="15"/>
      <c r="C917" s="15"/>
      <c r="D917" s="15"/>
      <c r="E917" s="15"/>
      <c r="F917" s="21"/>
      <c r="G917" s="16"/>
      <c r="H917" s="15"/>
      <c r="I917" s="15"/>
      <c r="J917" s="15"/>
      <c r="K917" s="22" t="str">
        <f aca="false">IF(OR($B917="",$C917=""),"",IF($C917="Labour",N($F917)*IFERROR(INDEX(Rates!$B$5:$B$19,MATCH($E917,Rates!$A$5:$A$19,0)),0),N($F917)*N($G917)))</f>
        <v/>
      </c>
      <c r="L917" s="23" t="str">
        <f aca="false">IF(OR($B917="",$C917=""),"",IF(ISNA(MATCH($B917,Jobs!$A$5:$A$204,0)),"Job not found",IF(AND($C917="Labour",ISNA(MATCH($E917,Rates!$A$5:$A$19,0))),"Pick a work centre","OK")))</f>
        <v/>
      </c>
    </row>
    <row r="918" customFormat="false" ht="15" hidden="false" customHeight="false" outlineLevel="0" collapsed="false">
      <c r="A918" s="19"/>
      <c r="B918" s="15"/>
      <c r="C918" s="15"/>
      <c r="D918" s="15"/>
      <c r="E918" s="15"/>
      <c r="F918" s="21"/>
      <c r="G918" s="16"/>
      <c r="H918" s="15"/>
      <c r="I918" s="15"/>
      <c r="J918" s="15"/>
      <c r="K918" s="22" t="str">
        <f aca="false">IF(OR($B918="",$C918=""),"",IF($C918="Labour",N($F918)*IFERROR(INDEX(Rates!$B$5:$B$19,MATCH($E918,Rates!$A$5:$A$19,0)),0),N($F918)*N($G918)))</f>
        <v/>
      </c>
      <c r="L918" s="23" t="str">
        <f aca="false">IF(OR($B918="",$C918=""),"",IF(ISNA(MATCH($B918,Jobs!$A$5:$A$204,0)),"Job not found",IF(AND($C918="Labour",ISNA(MATCH($E918,Rates!$A$5:$A$19,0))),"Pick a work centre","OK")))</f>
        <v/>
      </c>
    </row>
    <row r="919" customFormat="false" ht="15" hidden="false" customHeight="false" outlineLevel="0" collapsed="false">
      <c r="A919" s="19"/>
      <c r="B919" s="15"/>
      <c r="C919" s="15"/>
      <c r="D919" s="15"/>
      <c r="E919" s="15"/>
      <c r="F919" s="21"/>
      <c r="G919" s="16"/>
      <c r="H919" s="15"/>
      <c r="I919" s="15"/>
      <c r="J919" s="15"/>
      <c r="K919" s="22" t="str">
        <f aca="false">IF(OR($B919="",$C919=""),"",IF($C919="Labour",N($F919)*IFERROR(INDEX(Rates!$B$5:$B$19,MATCH($E919,Rates!$A$5:$A$19,0)),0),N($F919)*N($G919)))</f>
        <v/>
      </c>
      <c r="L919" s="23" t="str">
        <f aca="false">IF(OR($B919="",$C919=""),"",IF(ISNA(MATCH($B919,Jobs!$A$5:$A$204,0)),"Job not found",IF(AND($C919="Labour",ISNA(MATCH($E919,Rates!$A$5:$A$19,0))),"Pick a work centre","OK")))</f>
        <v/>
      </c>
    </row>
    <row r="920" customFormat="false" ht="15" hidden="false" customHeight="false" outlineLevel="0" collapsed="false">
      <c r="A920" s="19"/>
      <c r="B920" s="15"/>
      <c r="C920" s="15"/>
      <c r="D920" s="15"/>
      <c r="E920" s="15"/>
      <c r="F920" s="21"/>
      <c r="G920" s="16"/>
      <c r="H920" s="15"/>
      <c r="I920" s="15"/>
      <c r="J920" s="15"/>
      <c r="K920" s="22" t="str">
        <f aca="false">IF(OR($B920="",$C920=""),"",IF($C920="Labour",N($F920)*IFERROR(INDEX(Rates!$B$5:$B$19,MATCH($E920,Rates!$A$5:$A$19,0)),0),N($F920)*N($G920)))</f>
        <v/>
      </c>
      <c r="L920" s="23" t="str">
        <f aca="false">IF(OR($B920="",$C920=""),"",IF(ISNA(MATCH($B920,Jobs!$A$5:$A$204,0)),"Job not found",IF(AND($C920="Labour",ISNA(MATCH($E920,Rates!$A$5:$A$19,0))),"Pick a work centre","OK")))</f>
        <v/>
      </c>
    </row>
    <row r="921" customFormat="false" ht="15" hidden="false" customHeight="false" outlineLevel="0" collapsed="false">
      <c r="A921" s="19"/>
      <c r="B921" s="15"/>
      <c r="C921" s="15"/>
      <c r="D921" s="15"/>
      <c r="E921" s="15"/>
      <c r="F921" s="21"/>
      <c r="G921" s="16"/>
      <c r="H921" s="15"/>
      <c r="I921" s="15"/>
      <c r="J921" s="15"/>
      <c r="K921" s="22" t="str">
        <f aca="false">IF(OR($B921="",$C921=""),"",IF($C921="Labour",N($F921)*IFERROR(INDEX(Rates!$B$5:$B$19,MATCH($E921,Rates!$A$5:$A$19,0)),0),N($F921)*N($G921)))</f>
        <v/>
      </c>
      <c r="L921" s="23" t="str">
        <f aca="false">IF(OR($B921="",$C921=""),"",IF(ISNA(MATCH($B921,Jobs!$A$5:$A$204,0)),"Job not found",IF(AND($C921="Labour",ISNA(MATCH($E921,Rates!$A$5:$A$19,0))),"Pick a work centre","OK")))</f>
        <v/>
      </c>
    </row>
    <row r="922" customFormat="false" ht="15" hidden="false" customHeight="false" outlineLevel="0" collapsed="false">
      <c r="A922" s="19"/>
      <c r="B922" s="15"/>
      <c r="C922" s="15"/>
      <c r="D922" s="15"/>
      <c r="E922" s="15"/>
      <c r="F922" s="21"/>
      <c r="G922" s="16"/>
      <c r="H922" s="15"/>
      <c r="I922" s="15"/>
      <c r="J922" s="15"/>
      <c r="K922" s="22" t="str">
        <f aca="false">IF(OR($B922="",$C922=""),"",IF($C922="Labour",N($F922)*IFERROR(INDEX(Rates!$B$5:$B$19,MATCH($E922,Rates!$A$5:$A$19,0)),0),N($F922)*N($G922)))</f>
        <v/>
      </c>
      <c r="L922" s="23" t="str">
        <f aca="false">IF(OR($B922="",$C922=""),"",IF(ISNA(MATCH($B922,Jobs!$A$5:$A$204,0)),"Job not found",IF(AND($C922="Labour",ISNA(MATCH($E922,Rates!$A$5:$A$19,0))),"Pick a work centre","OK")))</f>
        <v/>
      </c>
    </row>
    <row r="923" customFormat="false" ht="15" hidden="false" customHeight="false" outlineLevel="0" collapsed="false">
      <c r="A923" s="19"/>
      <c r="B923" s="15"/>
      <c r="C923" s="15"/>
      <c r="D923" s="15"/>
      <c r="E923" s="15"/>
      <c r="F923" s="21"/>
      <c r="G923" s="16"/>
      <c r="H923" s="15"/>
      <c r="I923" s="15"/>
      <c r="J923" s="15"/>
      <c r="K923" s="22" t="str">
        <f aca="false">IF(OR($B923="",$C923=""),"",IF($C923="Labour",N($F923)*IFERROR(INDEX(Rates!$B$5:$B$19,MATCH($E923,Rates!$A$5:$A$19,0)),0),N($F923)*N($G923)))</f>
        <v/>
      </c>
      <c r="L923" s="23" t="str">
        <f aca="false">IF(OR($B923="",$C923=""),"",IF(ISNA(MATCH($B923,Jobs!$A$5:$A$204,0)),"Job not found",IF(AND($C923="Labour",ISNA(MATCH($E923,Rates!$A$5:$A$19,0))),"Pick a work centre","OK")))</f>
        <v/>
      </c>
    </row>
    <row r="924" customFormat="false" ht="15" hidden="false" customHeight="false" outlineLevel="0" collapsed="false">
      <c r="A924" s="19"/>
      <c r="B924" s="15"/>
      <c r="C924" s="15"/>
      <c r="D924" s="15"/>
      <c r="E924" s="15"/>
      <c r="F924" s="21"/>
      <c r="G924" s="16"/>
      <c r="H924" s="15"/>
      <c r="I924" s="15"/>
      <c r="J924" s="15"/>
      <c r="K924" s="22" t="str">
        <f aca="false">IF(OR($B924="",$C924=""),"",IF($C924="Labour",N($F924)*IFERROR(INDEX(Rates!$B$5:$B$19,MATCH($E924,Rates!$A$5:$A$19,0)),0),N($F924)*N($G924)))</f>
        <v/>
      </c>
      <c r="L924" s="23" t="str">
        <f aca="false">IF(OR($B924="",$C924=""),"",IF(ISNA(MATCH($B924,Jobs!$A$5:$A$204,0)),"Job not found",IF(AND($C924="Labour",ISNA(MATCH($E924,Rates!$A$5:$A$19,0))),"Pick a work centre","OK")))</f>
        <v/>
      </c>
    </row>
    <row r="925" customFormat="false" ht="15" hidden="false" customHeight="false" outlineLevel="0" collapsed="false">
      <c r="A925" s="19"/>
      <c r="B925" s="15"/>
      <c r="C925" s="15"/>
      <c r="D925" s="15"/>
      <c r="E925" s="15"/>
      <c r="F925" s="21"/>
      <c r="G925" s="16"/>
      <c r="H925" s="15"/>
      <c r="I925" s="15"/>
      <c r="J925" s="15"/>
      <c r="K925" s="22" t="str">
        <f aca="false">IF(OR($B925="",$C925=""),"",IF($C925="Labour",N($F925)*IFERROR(INDEX(Rates!$B$5:$B$19,MATCH($E925,Rates!$A$5:$A$19,0)),0),N($F925)*N($G925)))</f>
        <v/>
      </c>
      <c r="L925" s="23" t="str">
        <f aca="false">IF(OR($B925="",$C925=""),"",IF(ISNA(MATCH($B925,Jobs!$A$5:$A$204,0)),"Job not found",IF(AND($C925="Labour",ISNA(MATCH($E925,Rates!$A$5:$A$19,0))),"Pick a work centre","OK")))</f>
        <v/>
      </c>
    </row>
    <row r="926" customFormat="false" ht="15" hidden="false" customHeight="false" outlineLevel="0" collapsed="false">
      <c r="A926" s="19"/>
      <c r="B926" s="15"/>
      <c r="C926" s="15"/>
      <c r="D926" s="15"/>
      <c r="E926" s="15"/>
      <c r="F926" s="21"/>
      <c r="G926" s="16"/>
      <c r="H926" s="15"/>
      <c r="I926" s="15"/>
      <c r="J926" s="15"/>
      <c r="K926" s="22" t="str">
        <f aca="false">IF(OR($B926="",$C926=""),"",IF($C926="Labour",N($F926)*IFERROR(INDEX(Rates!$B$5:$B$19,MATCH($E926,Rates!$A$5:$A$19,0)),0),N($F926)*N($G926)))</f>
        <v/>
      </c>
      <c r="L926" s="23" t="str">
        <f aca="false">IF(OR($B926="",$C926=""),"",IF(ISNA(MATCH($B926,Jobs!$A$5:$A$204,0)),"Job not found",IF(AND($C926="Labour",ISNA(MATCH($E926,Rates!$A$5:$A$19,0))),"Pick a work centre","OK")))</f>
        <v/>
      </c>
    </row>
    <row r="927" customFormat="false" ht="15" hidden="false" customHeight="false" outlineLevel="0" collapsed="false">
      <c r="A927" s="19"/>
      <c r="B927" s="15"/>
      <c r="C927" s="15"/>
      <c r="D927" s="15"/>
      <c r="E927" s="15"/>
      <c r="F927" s="21"/>
      <c r="G927" s="16"/>
      <c r="H927" s="15"/>
      <c r="I927" s="15"/>
      <c r="J927" s="15"/>
      <c r="K927" s="22" t="str">
        <f aca="false">IF(OR($B927="",$C927=""),"",IF($C927="Labour",N($F927)*IFERROR(INDEX(Rates!$B$5:$B$19,MATCH($E927,Rates!$A$5:$A$19,0)),0),N($F927)*N($G927)))</f>
        <v/>
      </c>
      <c r="L927" s="23" t="str">
        <f aca="false">IF(OR($B927="",$C927=""),"",IF(ISNA(MATCH($B927,Jobs!$A$5:$A$204,0)),"Job not found",IF(AND($C927="Labour",ISNA(MATCH($E927,Rates!$A$5:$A$19,0))),"Pick a work centre","OK")))</f>
        <v/>
      </c>
    </row>
    <row r="928" customFormat="false" ht="15" hidden="false" customHeight="false" outlineLevel="0" collapsed="false">
      <c r="A928" s="19"/>
      <c r="B928" s="15"/>
      <c r="C928" s="15"/>
      <c r="D928" s="15"/>
      <c r="E928" s="15"/>
      <c r="F928" s="21"/>
      <c r="G928" s="16"/>
      <c r="H928" s="15"/>
      <c r="I928" s="15"/>
      <c r="J928" s="15"/>
      <c r="K928" s="22" t="str">
        <f aca="false">IF(OR($B928="",$C928=""),"",IF($C928="Labour",N($F928)*IFERROR(INDEX(Rates!$B$5:$B$19,MATCH($E928,Rates!$A$5:$A$19,0)),0),N($F928)*N($G928)))</f>
        <v/>
      </c>
      <c r="L928" s="23" t="str">
        <f aca="false">IF(OR($B928="",$C928=""),"",IF(ISNA(MATCH($B928,Jobs!$A$5:$A$204,0)),"Job not found",IF(AND($C928="Labour",ISNA(MATCH($E928,Rates!$A$5:$A$19,0))),"Pick a work centre","OK")))</f>
        <v/>
      </c>
    </row>
    <row r="929" customFormat="false" ht="15" hidden="false" customHeight="false" outlineLevel="0" collapsed="false">
      <c r="A929" s="19"/>
      <c r="B929" s="15"/>
      <c r="C929" s="15"/>
      <c r="D929" s="15"/>
      <c r="E929" s="15"/>
      <c r="F929" s="21"/>
      <c r="G929" s="16"/>
      <c r="H929" s="15"/>
      <c r="I929" s="15"/>
      <c r="J929" s="15"/>
      <c r="K929" s="22" t="str">
        <f aca="false">IF(OR($B929="",$C929=""),"",IF($C929="Labour",N($F929)*IFERROR(INDEX(Rates!$B$5:$B$19,MATCH($E929,Rates!$A$5:$A$19,0)),0),N($F929)*N($G929)))</f>
        <v/>
      </c>
      <c r="L929" s="23" t="str">
        <f aca="false">IF(OR($B929="",$C929=""),"",IF(ISNA(MATCH($B929,Jobs!$A$5:$A$204,0)),"Job not found",IF(AND($C929="Labour",ISNA(MATCH($E929,Rates!$A$5:$A$19,0))),"Pick a work centre","OK")))</f>
        <v/>
      </c>
    </row>
    <row r="930" customFormat="false" ht="15" hidden="false" customHeight="false" outlineLevel="0" collapsed="false">
      <c r="A930" s="19"/>
      <c r="B930" s="15"/>
      <c r="C930" s="15"/>
      <c r="D930" s="15"/>
      <c r="E930" s="15"/>
      <c r="F930" s="21"/>
      <c r="G930" s="16"/>
      <c r="H930" s="15"/>
      <c r="I930" s="15"/>
      <c r="J930" s="15"/>
      <c r="K930" s="22" t="str">
        <f aca="false">IF(OR($B930="",$C930=""),"",IF($C930="Labour",N($F930)*IFERROR(INDEX(Rates!$B$5:$B$19,MATCH($E930,Rates!$A$5:$A$19,0)),0),N($F930)*N($G930)))</f>
        <v/>
      </c>
      <c r="L930" s="23" t="str">
        <f aca="false">IF(OR($B930="",$C930=""),"",IF(ISNA(MATCH($B930,Jobs!$A$5:$A$204,0)),"Job not found",IF(AND($C930="Labour",ISNA(MATCH($E930,Rates!$A$5:$A$19,0))),"Pick a work centre","OK")))</f>
        <v/>
      </c>
    </row>
    <row r="931" customFormat="false" ht="15" hidden="false" customHeight="false" outlineLevel="0" collapsed="false">
      <c r="A931" s="19"/>
      <c r="B931" s="15"/>
      <c r="C931" s="15"/>
      <c r="D931" s="15"/>
      <c r="E931" s="15"/>
      <c r="F931" s="21"/>
      <c r="G931" s="16"/>
      <c r="H931" s="15"/>
      <c r="I931" s="15"/>
      <c r="J931" s="15"/>
      <c r="K931" s="22" t="str">
        <f aca="false">IF(OR($B931="",$C931=""),"",IF($C931="Labour",N($F931)*IFERROR(INDEX(Rates!$B$5:$B$19,MATCH($E931,Rates!$A$5:$A$19,0)),0),N($F931)*N($G931)))</f>
        <v/>
      </c>
      <c r="L931" s="23" t="str">
        <f aca="false">IF(OR($B931="",$C931=""),"",IF(ISNA(MATCH($B931,Jobs!$A$5:$A$204,0)),"Job not found",IF(AND($C931="Labour",ISNA(MATCH($E931,Rates!$A$5:$A$19,0))),"Pick a work centre","OK")))</f>
        <v/>
      </c>
    </row>
    <row r="932" customFormat="false" ht="15" hidden="false" customHeight="false" outlineLevel="0" collapsed="false">
      <c r="A932" s="19"/>
      <c r="B932" s="15"/>
      <c r="C932" s="15"/>
      <c r="D932" s="15"/>
      <c r="E932" s="15"/>
      <c r="F932" s="21"/>
      <c r="G932" s="16"/>
      <c r="H932" s="15"/>
      <c r="I932" s="15"/>
      <c r="J932" s="15"/>
      <c r="K932" s="22" t="str">
        <f aca="false">IF(OR($B932="",$C932=""),"",IF($C932="Labour",N($F932)*IFERROR(INDEX(Rates!$B$5:$B$19,MATCH($E932,Rates!$A$5:$A$19,0)),0),N($F932)*N($G932)))</f>
        <v/>
      </c>
      <c r="L932" s="23" t="str">
        <f aca="false">IF(OR($B932="",$C932=""),"",IF(ISNA(MATCH($B932,Jobs!$A$5:$A$204,0)),"Job not found",IF(AND($C932="Labour",ISNA(MATCH($E932,Rates!$A$5:$A$19,0))),"Pick a work centre","OK")))</f>
        <v/>
      </c>
    </row>
    <row r="933" customFormat="false" ht="15" hidden="false" customHeight="false" outlineLevel="0" collapsed="false">
      <c r="A933" s="19"/>
      <c r="B933" s="15"/>
      <c r="C933" s="15"/>
      <c r="D933" s="15"/>
      <c r="E933" s="15"/>
      <c r="F933" s="21"/>
      <c r="G933" s="16"/>
      <c r="H933" s="15"/>
      <c r="I933" s="15"/>
      <c r="J933" s="15"/>
      <c r="K933" s="22" t="str">
        <f aca="false">IF(OR($B933="",$C933=""),"",IF($C933="Labour",N($F933)*IFERROR(INDEX(Rates!$B$5:$B$19,MATCH($E933,Rates!$A$5:$A$19,0)),0),N($F933)*N($G933)))</f>
        <v/>
      </c>
      <c r="L933" s="23" t="str">
        <f aca="false">IF(OR($B933="",$C933=""),"",IF(ISNA(MATCH($B933,Jobs!$A$5:$A$204,0)),"Job not found",IF(AND($C933="Labour",ISNA(MATCH($E933,Rates!$A$5:$A$19,0))),"Pick a work centre","OK")))</f>
        <v/>
      </c>
    </row>
    <row r="934" customFormat="false" ht="15" hidden="false" customHeight="false" outlineLevel="0" collapsed="false">
      <c r="A934" s="19"/>
      <c r="B934" s="15"/>
      <c r="C934" s="15"/>
      <c r="D934" s="15"/>
      <c r="E934" s="15"/>
      <c r="F934" s="21"/>
      <c r="G934" s="16"/>
      <c r="H934" s="15"/>
      <c r="I934" s="15"/>
      <c r="J934" s="15"/>
      <c r="K934" s="22" t="str">
        <f aca="false">IF(OR($B934="",$C934=""),"",IF($C934="Labour",N($F934)*IFERROR(INDEX(Rates!$B$5:$B$19,MATCH($E934,Rates!$A$5:$A$19,0)),0),N($F934)*N($G934)))</f>
        <v/>
      </c>
      <c r="L934" s="23" t="str">
        <f aca="false">IF(OR($B934="",$C934=""),"",IF(ISNA(MATCH($B934,Jobs!$A$5:$A$204,0)),"Job not found",IF(AND($C934="Labour",ISNA(MATCH($E934,Rates!$A$5:$A$19,0))),"Pick a work centre","OK")))</f>
        <v/>
      </c>
    </row>
    <row r="935" customFormat="false" ht="15" hidden="false" customHeight="false" outlineLevel="0" collapsed="false">
      <c r="A935" s="19"/>
      <c r="B935" s="15"/>
      <c r="C935" s="15"/>
      <c r="D935" s="15"/>
      <c r="E935" s="15"/>
      <c r="F935" s="21"/>
      <c r="G935" s="16"/>
      <c r="H935" s="15"/>
      <c r="I935" s="15"/>
      <c r="J935" s="15"/>
      <c r="K935" s="22" t="str">
        <f aca="false">IF(OR($B935="",$C935=""),"",IF($C935="Labour",N($F935)*IFERROR(INDEX(Rates!$B$5:$B$19,MATCH($E935,Rates!$A$5:$A$19,0)),0),N($F935)*N($G935)))</f>
        <v/>
      </c>
      <c r="L935" s="23" t="str">
        <f aca="false">IF(OR($B935="",$C935=""),"",IF(ISNA(MATCH($B935,Jobs!$A$5:$A$204,0)),"Job not found",IF(AND($C935="Labour",ISNA(MATCH($E935,Rates!$A$5:$A$19,0))),"Pick a work centre","OK")))</f>
        <v/>
      </c>
    </row>
    <row r="936" customFormat="false" ht="15" hidden="false" customHeight="false" outlineLevel="0" collapsed="false">
      <c r="A936" s="19"/>
      <c r="B936" s="15"/>
      <c r="C936" s="15"/>
      <c r="D936" s="15"/>
      <c r="E936" s="15"/>
      <c r="F936" s="21"/>
      <c r="G936" s="16"/>
      <c r="H936" s="15"/>
      <c r="I936" s="15"/>
      <c r="J936" s="15"/>
      <c r="K936" s="22" t="str">
        <f aca="false">IF(OR($B936="",$C936=""),"",IF($C936="Labour",N($F936)*IFERROR(INDEX(Rates!$B$5:$B$19,MATCH($E936,Rates!$A$5:$A$19,0)),0),N($F936)*N($G936)))</f>
        <v/>
      </c>
      <c r="L936" s="23" t="str">
        <f aca="false">IF(OR($B936="",$C936=""),"",IF(ISNA(MATCH($B936,Jobs!$A$5:$A$204,0)),"Job not found",IF(AND($C936="Labour",ISNA(MATCH($E936,Rates!$A$5:$A$19,0))),"Pick a work centre","OK")))</f>
        <v/>
      </c>
    </row>
    <row r="937" customFormat="false" ht="15" hidden="false" customHeight="false" outlineLevel="0" collapsed="false">
      <c r="A937" s="19"/>
      <c r="B937" s="15"/>
      <c r="C937" s="15"/>
      <c r="D937" s="15"/>
      <c r="E937" s="15"/>
      <c r="F937" s="21"/>
      <c r="G937" s="16"/>
      <c r="H937" s="15"/>
      <c r="I937" s="15"/>
      <c r="J937" s="15"/>
      <c r="K937" s="22" t="str">
        <f aca="false">IF(OR($B937="",$C937=""),"",IF($C937="Labour",N($F937)*IFERROR(INDEX(Rates!$B$5:$B$19,MATCH($E937,Rates!$A$5:$A$19,0)),0),N($F937)*N($G937)))</f>
        <v/>
      </c>
      <c r="L937" s="23" t="str">
        <f aca="false">IF(OR($B937="",$C937=""),"",IF(ISNA(MATCH($B937,Jobs!$A$5:$A$204,0)),"Job not found",IF(AND($C937="Labour",ISNA(MATCH($E937,Rates!$A$5:$A$19,0))),"Pick a work centre","OK")))</f>
        <v/>
      </c>
    </row>
    <row r="938" customFormat="false" ht="15" hidden="false" customHeight="false" outlineLevel="0" collapsed="false">
      <c r="A938" s="19"/>
      <c r="B938" s="15"/>
      <c r="C938" s="15"/>
      <c r="D938" s="15"/>
      <c r="E938" s="15"/>
      <c r="F938" s="21"/>
      <c r="G938" s="16"/>
      <c r="H938" s="15"/>
      <c r="I938" s="15"/>
      <c r="J938" s="15"/>
      <c r="K938" s="22" t="str">
        <f aca="false">IF(OR($B938="",$C938=""),"",IF($C938="Labour",N($F938)*IFERROR(INDEX(Rates!$B$5:$B$19,MATCH($E938,Rates!$A$5:$A$19,0)),0),N($F938)*N($G938)))</f>
        <v/>
      </c>
      <c r="L938" s="23" t="str">
        <f aca="false">IF(OR($B938="",$C938=""),"",IF(ISNA(MATCH($B938,Jobs!$A$5:$A$204,0)),"Job not found",IF(AND($C938="Labour",ISNA(MATCH($E938,Rates!$A$5:$A$19,0))),"Pick a work centre","OK")))</f>
        <v/>
      </c>
    </row>
    <row r="939" customFormat="false" ht="15" hidden="false" customHeight="false" outlineLevel="0" collapsed="false">
      <c r="A939" s="19"/>
      <c r="B939" s="15"/>
      <c r="C939" s="15"/>
      <c r="D939" s="15"/>
      <c r="E939" s="15"/>
      <c r="F939" s="21"/>
      <c r="G939" s="16"/>
      <c r="H939" s="15"/>
      <c r="I939" s="15"/>
      <c r="J939" s="15"/>
      <c r="K939" s="22" t="str">
        <f aca="false">IF(OR($B939="",$C939=""),"",IF($C939="Labour",N($F939)*IFERROR(INDEX(Rates!$B$5:$B$19,MATCH($E939,Rates!$A$5:$A$19,0)),0),N($F939)*N($G939)))</f>
        <v/>
      </c>
      <c r="L939" s="23" t="str">
        <f aca="false">IF(OR($B939="",$C939=""),"",IF(ISNA(MATCH($B939,Jobs!$A$5:$A$204,0)),"Job not found",IF(AND($C939="Labour",ISNA(MATCH($E939,Rates!$A$5:$A$19,0))),"Pick a work centre","OK")))</f>
        <v/>
      </c>
    </row>
    <row r="940" customFormat="false" ht="15" hidden="false" customHeight="false" outlineLevel="0" collapsed="false">
      <c r="A940" s="19"/>
      <c r="B940" s="15"/>
      <c r="C940" s="15"/>
      <c r="D940" s="15"/>
      <c r="E940" s="15"/>
      <c r="F940" s="21"/>
      <c r="G940" s="16"/>
      <c r="H940" s="15"/>
      <c r="I940" s="15"/>
      <c r="J940" s="15"/>
      <c r="K940" s="22" t="str">
        <f aca="false">IF(OR($B940="",$C940=""),"",IF($C940="Labour",N($F940)*IFERROR(INDEX(Rates!$B$5:$B$19,MATCH($E940,Rates!$A$5:$A$19,0)),0),N($F940)*N($G940)))</f>
        <v/>
      </c>
      <c r="L940" s="23" t="str">
        <f aca="false">IF(OR($B940="",$C940=""),"",IF(ISNA(MATCH($B940,Jobs!$A$5:$A$204,0)),"Job not found",IF(AND($C940="Labour",ISNA(MATCH($E940,Rates!$A$5:$A$19,0))),"Pick a work centre","OK")))</f>
        <v/>
      </c>
    </row>
    <row r="941" customFormat="false" ht="15" hidden="false" customHeight="false" outlineLevel="0" collapsed="false">
      <c r="A941" s="19"/>
      <c r="B941" s="15"/>
      <c r="C941" s="15"/>
      <c r="D941" s="15"/>
      <c r="E941" s="15"/>
      <c r="F941" s="21"/>
      <c r="G941" s="16"/>
      <c r="H941" s="15"/>
      <c r="I941" s="15"/>
      <c r="J941" s="15"/>
      <c r="K941" s="22" t="str">
        <f aca="false">IF(OR($B941="",$C941=""),"",IF($C941="Labour",N($F941)*IFERROR(INDEX(Rates!$B$5:$B$19,MATCH($E941,Rates!$A$5:$A$19,0)),0),N($F941)*N($G941)))</f>
        <v/>
      </c>
      <c r="L941" s="23" t="str">
        <f aca="false">IF(OR($B941="",$C941=""),"",IF(ISNA(MATCH($B941,Jobs!$A$5:$A$204,0)),"Job not found",IF(AND($C941="Labour",ISNA(MATCH($E941,Rates!$A$5:$A$19,0))),"Pick a work centre","OK")))</f>
        <v/>
      </c>
    </row>
    <row r="942" customFormat="false" ht="15" hidden="false" customHeight="false" outlineLevel="0" collapsed="false">
      <c r="A942" s="19"/>
      <c r="B942" s="15"/>
      <c r="C942" s="15"/>
      <c r="D942" s="15"/>
      <c r="E942" s="15"/>
      <c r="F942" s="21"/>
      <c r="G942" s="16"/>
      <c r="H942" s="15"/>
      <c r="I942" s="15"/>
      <c r="J942" s="15"/>
      <c r="K942" s="22" t="str">
        <f aca="false">IF(OR($B942="",$C942=""),"",IF($C942="Labour",N($F942)*IFERROR(INDEX(Rates!$B$5:$B$19,MATCH($E942,Rates!$A$5:$A$19,0)),0),N($F942)*N($G942)))</f>
        <v/>
      </c>
      <c r="L942" s="23" t="str">
        <f aca="false">IF(OR($B942="",$C942=""),"",IF(ISNA(MATCH($B942,Jobs!$A$5:$A$204,0)),"Job not found",IF(AND($C942="Labour",ISNA(MATCH($E942,Rates!$A$5:$A$19,0))),"Pick a work centre","OK")))</f>
        <v/>
      </c>
    </row>
    <row r="943" customFormat="false" ht="15" hidden="false" customHeight="false" outlineLevel="0" collapsed="false">
      <c r="A943" s="19"/>
      <c r="B943" s="15"/>
      <c r="C943" s="15"/>
      <c r="D943" s="15"/>
      <c r="E943" s="15"/>
      <c r="F943" s="21"/>
      <c r="G943" s="16"/>
      <c r="H943" s="15"/>
      <c r="I943" s="15"/>
      <c r="J943" s="15"/>
      <c r="K943" s="22" t="str">
        <f aca="false">IF(OR($B943="",$C943=""),"",IF($C943="Labour",N($F943)*IFERROR(INDEX(Rates!$B$5:$B$19,MATCH($E943,Rates!$A$5:$A$19,0)),0),N($F943)*N($G943)))</f>
        <v/>
      </c>
      <c r="L943" s="23" t="str">
        <f aca="false">IF(OR($B943="",$C943=""),"",IF(ISNA(MATCH($B943,Jobs!$A$5:$A$204,0)),"Job not found",IF(AND($C943="Labour",ISNA(MATCH($E943,Rates!$A$5:$A$19,0))),"Pick a work centre","OK")))</f>
        <v/>
      </c>
    </row>
    <row r="944" customFormat="false" ht="15" hidden="false" customHeight="false" outlineLevel="0" collapsed="false">
      <c r="A944" s="19"/>
      <c r="B944" s="15"/>
      <c r="C944" s="15"/>
      <c r="D944" s="15"/>
      <c r="E944" s="15"/>
      <c r="F944" s="21"/>
      <c r="G944" s="16"/>
      <c r="H944" s="15"/>
      <c r="I944" s="15"/>
      <c r="J944" s="15"/>
      <c r="K944" s="22" t="str">
        <f aca="false">IF(OR($B944="",$C944=""),"",IF($C944="Labour",N($F944)*IFERROR(INDEX(Rates!$B$5:$B$19,MATCH($E944,Rates!$A$5:$A$19,0)),0),N($F944)*N($G944)))</f>
        <v/>
      </c>
      <c r="L944" s="23" t="str">
        <f aca="false">IF(OR($B944="",$C944=""),"",IF(ISNA(MATCH($B944,Jobs!$A$5:$A$204,0)),"Job not found",IF(AND($C944="Labour",ISNA(MATCH($E944,Rates!$A$5:$A$19,0))),"Pick a work centre","OK")))</f>
        <v/>
      </c>
    </row>
    <row r="945" customFormat="false" ht="15" hidden="false" customHeight="false" outlineLevel="0" collapsed="false">
      <c r="A945" s="19"/>
      <c r="B945" s="15"/>
      <c r="C945" s="15"/>
      <c r="D945" s="15"/>
      <c r="E945" s="15"/>
      <c r="F945" s="21"/>
      <c r="G945" s="16"/>
      <c r="H945" s="15"/>
      <c r="I945" s="15"/>
      <c r="J945" s="15"/>
      <c r="K945" s="22" t="str">
        <f aca="false">IF(OR($B945="",$C945=""),"",IF($C945="Labour",N($F945)*IFERROR(INDEX(Rates!$B$5:$B$19,MATCH($E945,Rates!$A$5:$A$19,0)),0),N($F945)*N($G945)))</f>
        <v/>
      </c>
      <c r="L945" s="23" t="str">
        <f aca="false">IF(OR($B945="",$C945=""),"",IF(ISNA(MATCH($B945,Jobs!$A$5:$A$204,0)),"Job not found",IF(AND($C945="Labour",ISNA(MATCH($E945,Rates!$A$5:$A$19,0))),"Pick a work centre","OK")))</f>
        <v/>
      </c>
    </row>
    <row r="946" customFormat="false" ht="15" hidden="false" customHeight="false" outlineLevel="0" collapsed="false">
      <c r="A946" s="19"/>
      <c r="B946" s="15"/>
      <c r="C946" s="15"/>
      <c r="D946" s="15"/>
      <c r="E946" s="15"/>
      <c r="F946" s="21"/>
      <c r="G946" s="16"/>
      <c r="H946" s="15"/>
      <c r="I946" s="15"/>
      <c r="J946" s="15"/>
      <c r="K946" s="22" t="str">
        <f aca="false">IF(OR($B946="",$C946=""),"",IF($C946="Labour",N($F946)*IFERROR(INDEX(Rates!$B$5:$B$19,MATCH($E946,Rates!$A$5:$A$19,0)),0),N($F946)*N($G946)))</f>
        <v/>
      </c>
      <c r="L946" s="23" t="str">
        <f aca="false">IF(OR($B946="",$C946=""),"",IF(ISNA(MATCH($B946,Jobs!$A$5:$A$204,0)),"Job not found",IF(AND($C946="Labour",ISNA(MATCH($E946,Rates!$A$5:$A$19,0))),"Pick a work centre","OK")))</f>
        <v/>
      </c>
    </row>
    <row r="947" customFormat="false" ht="15" hidden="false" customHeight="false" outlineLevel="0" collapsed="false">
      <c r="A947" s="19"/>
      <c r="B947" s="15"/>
      <c r="C947" s="15"/>
      <c r="D947" s="15"/>
      <c r="E947" s="15"/>
      <c r="F947" s="21"/>
      <c r="G947" s="16"/>
      <c r="H947" s="15"/>
      <c r="I947" s="15"/>
      <c r="J947" s="15"/>
      <c r="K947" s="22" t="str">
        <f aca="false">IF(OR($B947="",$C947=""),"",IF($C947="Labour",N($F947)*IFERROR(INDEX(Rates!$B$5:$B$19,MATCH($E947,Rates!$A$5:$A$19,0)),0),N($F947)*N($G947)))</f>
        <v/>
      </c>
      <c r="L947" s="23" t="str">
        <f aca="false">IF(OR($B947="",$C947=""),"",IF(ISNA(MATCH($B947,Jobs!$A$5:$A$204,0)),"Job not found",IF(AND($C947="Labour",ISNA(MATCH($E947,Rates!$A$5:$A$19,0))),"Pick a work centre","OK")))</f>
        <v/>
      </c>
    </row>
    <row r="948" customFormat="false" ht="15" hidden="false" customHeight="false" outlineLevel="0" collapsed="false">
      <c r="A948" s="19"/>
      <c r="B948" s="15"/>
      <c r="C948" s="15"/>
      <c r="D948" s="15"/>
      <c r="E948" s="15"/>
      <c r="F948" s="21"/>
      <c r="G948" s="16"/>
      <c r="H948" s="15"/>
      <c r="I948" s="15"/>
      <c r="J948" s="15"/>
      <c r="K948" s="22" t="str">
        <f aca="false">IF(OR($B948="",$C948=""),"",IF($C948="Labour",N($F948)*IFERROR(INDEX(Rates!$B$5:$B$19,MATCH($E948,Rates!$A$5:$A$19,0)),0),N($F948)*N($G948)))</f>
        <v/>
      </c>
      <c r="L948" s="23" t="str">
        <f aca="false">IF(OR($B948="",$C948=""),"",IF(ISNA(MATCH($B948,Jobs!$A$5:$A$204,0)),"Job not found",IF(AND($C948="Labour",ISNA(MATCH($E948,Rates!$A$5:$A$19,0))),"Pick a work centre","OK")))</f>
        <v/>
      </c>
    </row>
    <row r="949" customFormat="false" ht="15" hidden="false" customHeight="false" outlineLevel="0" collapsed="false">
      <c r="A949" s="19"/>
      <c r="B949" s="15"/>
      <c r="C949" s="15"/>
      <c r="D949" s="15"/>
      <c r="E949" s="15"/>
      <c r="F949" s="21"/>
      <c r="G949" s="16"/>
      <c r="H949" s="15"/>
      <c r="I949" s="15"/>
      <c r="J949" s="15"/>
      <c r="K949" s="22" t="str">
        <f aca="false">IF(OR($B949="",$C949=""),"",IF($C949="Labour",N($F949)*IFERROR(INDEX(Rates!$B$5:$B$19,MATCH($E949,Rates!$A$5:$A$19,0)),0),N($F949)*N($G949)))</f>
        <v/>
      </c>
      <c r="L949" s="23" t="str">
        <f aca="false">IF(OR($B949="",$C949=""),"",IF(ISNA(MATCH($B949,Jobs!$A$5:$A$204,0)),"Job not found",IF(AND($C949="Labour",ISNA(MATCH($E949,Rates!$A$5:$A$19,0))),"Pick a work centre","OK")))</f>
        <v/>
      </c>
    </row>
    <row r="950" customFormat="false" ht="15" hidden="false" customHeight="false" outlineLevel="0" collapsed="false">
      <c r="A950" s="19"/>
      <c r="B950" s="15"/>
      <c r="C950" s="15"/>
      <c r="D950" s="15"/>
      <c r="E950" s="15"/>
      <c r="F950" s="21"/>
      <c r="G950" s="16"/>
      <c r="H950" s="15"/>
      <c r="I950" s="15"/>
      <c r="J950" s="15"/>
      <c r="K950" s="22" t="str">
        <f aca="false">IF(OR($B950="",$C950=""),"",IF($C950="Labour",N($F950)*IFERROR(INDEX(Rates!$B$5:$B$19,MATCH($E950,Rates!$A$5:$A$19,0)),0),N($F950)*N($G950)))</f>
        <v/>
      </c>
      <c r="L950" s="23" t="str">
        <f aca="false">IF(OR($B950="",$C950=""),"",IF(ISNA(MATCH($B950,Jobs!$A$5:$A$204,0)),"Job not found",IF(AND($C950="Labour",ISNA(MATCH($E950,Rates!$A$5:$A$19,0))),"Pick a work centre","OK")))</f>
        <v/>
      </c>
    </row>
    <row r="951" customFormat="false" ht="15" hidden="false" customHeight="false" outlineLevel="0" collapsed="false">
      <c r="A951" s="19"/>
      <c r="B951" s="15"/>
      <c r="C951" s="15"/>
      <c r="D951" s="15"/>
      <c r="E951" s="15"/>
      <c r="F951" s="21"/>
      <c r="G951" s="16"/>
      <c r="H951" s="15"/>
      <c r="I951" s="15"/>
      <c r="J951" s="15"/>
      <c r="K951" s="22" t="str">
        <f aca="false">IF(OR($B951="",$C951=""),"",IF($C951="Labour",N($F951)*IFERROR(INDEX(Rates!$B$5:$B$19,MATCH($E951,Rates!$A$5:$A$19,0)),0),N($F951)*N($G951)))</f>
        <v/>
      </c>
      <c r="L951" s="23" t="str">
        <f aca="false">IF(OR($B951="",$C951=""),"",IF(ISNA(MATCH($B951,Jobs!$A$5:$A$204,0)),"Job not found",IF(AND($C951="Labour",ISNA(MATCH($E951,Rates!$A$5:$A$19,0))),"Pick a work centre","OK")))</f>
        <v/>
      </c>
    </row>
    <row r="952" customFormat="false" ht="15" hidden="false" customHeight="false" outlineLevel="0" collapsed="false">
      <c r="A952" s="19"/>
      <c r="B952" s="15"/>
      <c r="C952" s="15"/>
      <c r="D952" s="15"/>
      <c r="E952" s="15"/>
      <c r="F952" s="21"/>
      <c r="G952" s="16"/>
      <c r="H952" s="15"/>
      <c r="I952" s="15"/>
      <c r="J952" s="15"/>
      <c r="K952" s="22" t="str">
        <f aca="false">IF(OR($B952="",$C952=""),"",IF($C952="Labour",N($F952)*IFERROR(INDEX(Rates!$B$5:$B$19,MATCH($E952,Rates!$A$5:$A$19,0)),0),N($F952)*N($G952)))</f>
        <v/>
      </c>
      <c r="L952" s="23" t="str">
        <f aca="false">IF(OR($B952="",$C952=""),"",IF(ISNA(MATCH($B952,Jobs!$A$5:$A$204,0)),"Job not found",IF(AND($C952="Labour",ISNA(MATCH($E952,Rates!$A$5:$A$19,0))),"Pick a work centre","OK")))</f>
        <v/>
      </c>
    </row>
    <row r="953" customFormat="false" ht="15" hidden="false" customHeight="false" outlineLevel="0" collapsed="false">
      <c r="A953" s="19"/>
      <c r="B953" s="15"/>
      <c r="C953" s="15"/>
      <c r="D953" s="15"/>
      <c r="E953" s="15"/>
      <c r="F953" s="21"/>
      <c r="G953" s="16"/>
      <c r="H953" s="15"/>
      <c r="I953" s="15"/>
      <c r="J953" s="15"/>
      <c r="K953" s="22" t="str">
        <f aca="false">IF(OR($B953="",$C953=""),"",IF($C953="Labour",N($F953)*IFERROR(INDEX(Rates!$B$5:$B$19,MATCH($E953,Rates!$A$5:$A$19,0)),0),N($F953)*N($G953)))</f>
        <v/>
      </c>
      <c r="L953" s="23" t="str">
        <f aca="false">IF(OR($B953="",$C953=""),"",IF(ISNA(MATCH($B953,Jobs!$A$5:$A$204,0)),"Job not found",IF(AND($C953="Labour",ISNA(MATCH($E953,Rates!$A$5:$A$19,0))),"Pick a work centre","OK")))</f>
        <v/>
      </c>
    </row>
    <row r="954" customFormat="false" ht="15" hidden="false" customHeight="false" outlineLevel="0" collapsed="false">
      <c r="A954" s="19"/>
      <c r="B954" s="15"/>
      <c r="C954" s="15"/>
      <c r="D954" s="15"/>
      <c r="E954" s="15"/>
      <c r="F954" s="21"/>
      <c r="G954" s="16"/>
      <c r="H954" s="15"/>
      <c r="I954" s="15"/>
      <c r="J954" s="15"/>
      <c r="K954" s="22" t="str">
        <f aca="false">IF(OR($B954="",$C954=""),"",IF($C954="Labour",N($F954)*IFERROR(INDEX(Rates!$B$5:$B$19,MATCH($E954,Rates!$A$5:$A$19,0)),0),N($F954)*N($G954)))</f>
        <v/>
      </c>
      <c r="L954" s="23" t="str">
        <f aca="false">IF(OR($B954="",$C954=""),"",IF(ISNA(MATCH($B954,Jobs!$A$5:$A$204,0)),"Job not found",IF(AND($C954="Labour",ISNA(MATCH($E954,Rates!$A$5:$A$19,0))),"Pick a work centre","OK")))</f>
        <v/>
      </c>
    </row>
    <row r="955" customFormat="false" ht="15" hidden="false" customHeight="false" outlineLevel="0" collapsed="false">
      <c r="A955" s="19"/>
      <c r="B955" s="15"/>
      <c r="C955" s="15"/>
      <c r="D955" s="15"/>
      <c r="E955" s="15"/>
      <c r="F955" s="21"/>
      <c r="G955" s="16"/>
      <c r="H955" s="15"/>
      <c r="I955" s="15"/>
      <c r="J955" s="15"/>
      <c r="K955" s="22" t="str">
        <f aca="false">IF(OR($B955="",$C955=""),"",IF($C955="Labour",N($F955)*IFERROR(INDEX(Rates!$B$5:$B$19,MATCH($E955,Rates!$A$5:$A$19,0)),0),N($F955)*N($G955)))</f>
        <v/>
      </c>
      <c r="L955" s="23" t="str">
        <f aca="false">IF(OR($B955="",$C955=""),"",IF(ISNA(MATCH($B955,Jobs!$A$5:$A$204,0)),"Job not found",IF(AND($C955="Labour",ISNA(MATCH($E955,Rates!$A$5:$A$19,0))),"Pick a work centre","OK")))</f>
        <v/>
      </c>
    </row>
    <row r="956" customFormat="false" ht="15" hidden="false" customHeight="false" outlineLevel="0" collapsed="false">
      <c r="A956" s="19"/>
      <c r="B956" s="15"/>
      <c r="C956" s="15"/>
      <c r="D956" s="15"/>
      <c r="E956" s="15"/>
      <c r="F956" s="21"/>
      <c r="G956" s="16"/>
      <c r="H956" s="15"/>
      <c r="I956" s="15"/>
      <c r="J956" s="15"/>
      <c r="K956" s="22" t="str">
        <f aca="false">IF(OR($B956="",$C956=""),"",IF($C956="Labour",N($F956)*IFERROR(INDEX(Rates!$B$5:$B$19,MATCH($E956,Rates!$A$5:$A$19,0)),0),N($F956)*N($G956)))</f>
        <v/>
      </c>
      <c r="L956" s="23" t="str">
        <f aca="false">IF(OR($B956="",$C956=""),"",IF(ISNA(MATCH($B956,Jobs!$A$5:$A$204,0)),"Job not found",IF(AND($C956="Labour",ISNA(MATCH($E956,Rates!$A$5:$A$19,0))),"Pick a work centre","OK")))</f>
        <v/>
      </c>
    </row>
    <row r="957" customFormat="false" ht="15" hidden="false" customHeight="false" outlineLevel="0" collapsed="false">
      <c r="A957" s="19"/>
      <c r="B957" s="15"/>
      <c r="C957" s="15"/>
      <c r="D957" s="15"/>
      <c r="E957" s="15"/>
      <c r="F957" s="21"/>
      <c r="G957" s="16"/>
      <c r="H957" s="15"/>
      <c r="I957" s="15"/>
      <c r="J957" s="15"/>
      <c r="K957" s="22" t="str">
        <f aca="false">IF(OR($B957="",$C957=""),"",IF($C957="Labour",N($F957)*IFERROR(INDEX(Rates!$B$5:$B$19,MATCH($E957,Rates!$A$5:$A$19,0)),0),N($F957)*N($G957)))</f>
        <v/>
      </c>
      <c r="L957" s="23" t="str">
        <f aca="false">IF(OR($B957="",$C957=""),"",IF(ISNA(MATCH($B957,Jobs!$A$5:$A$204,0)),"Job not found",IF(AND($C957="Labour",ISNA(MATCH($E957,Rates!$A$5:$A$19,0))),"Pick a work centre","OK")))</f>
        <v/>
      </c>
    </row>
    <row r="958" customFormat="false" ht="15" hidden="false" customHeight="false" outlineLevel="0" collapsed="false">
      <c r="A958" s="19"/>
      <c r="B958" s="15"/>
      <c r="C958" s="15"/>
      <c r="D958" s="15"/>
      <c r="E958" s="15"/>
      <c r="F958" s="21"/>
      <c r="G958" s="16"/>
      <c r="H958" s="15"/>
      <c r="I958" s="15"/>
      <c r="J958" s="15"/>
      <c r="K958" s="22" t="str">
        <f aca="false">IF(OR($B958="",$C958=""),"",IF($C958="Labour",N($F958)*IFERROR(INDEX(Rates!$B$5:$B$19,MATCH($E958,Rates!$A$5:$A$19,0)),0),N($F958)*N($G958)))</f>
        <v/>
      </c>
      <c r="L958" s="23" t="str">
        <f aca="false">IF(OR($B958="",$C958=""),"",IF(ISNA(MATCH($B958,Jobs!$A$5:$A$204,0)),"Job not found",IF(AND($C958="Labour",ISNA(MATCH($E958,Rates!$A$5:$A$19,0))),"Pick a work centre","OK")))</f>
        <v/>
      </c>
    </row>
    <row r="959" customFormat="false" ht="15" hidden="false" customHeight="false" outlineLevel="0" collapsed="false">
      <c r="A959" s="19"/>
      <c r="B959" s="15"/>
      <c r="C959" s="15"/>
      <c r="D959" s="15"/>
      <c r="E959" s="15"/>
      <c r="F959" s="21"/>
      <c r="G959" s="16"/>
      <c r="H959" s="15"/>
      <c r="I959" s="15"/>
      <c r="J959" s="15"/>
      <c r="K959" s="22" t="str">
        <f aca="false">IF(OR($B959="",$C959=""),"",IF($C959="Labour",N($F959)*IFERROR(INDEX(Rates!$B$5:$B$19,MATCH($E959,Rates!$A$5:$A$19,0)),0),N($F959)*N($G959)))</f>
        <v/>
      </c>
      <c r="L959" s="23" t="str">
        <f aca="false">IF(OR($B959="",$C959=""),"",IF(ISNA(MATCH($B959,Jobs!$A$5:$A$204,0)),"Job not found",IF(AND($C959="Labour",ISNA(MATCH($E959,Rates!$A$5:$A$19,0))),"Pick a work centre","OK")))</f>
        <v/>
      </c>
    </row>
    <row r="960" customFormat="false" ht="15" hidden="false" customHeight="false" outlineLevel="0" collapsed="false">
      <c r="A960" s="19"/>
      <c r="B960" s="15"/>
      <c r="C960" s="15"/>
      <c r="D960" s="15"/>
      <c r="E960" s="15"/>
      <c r="F960" s="21"/>
      <c r="G960" s="16"/>
      <c r="H960" s="15"/>
      <c r="I960" s="15"/>
      <c r="J960" s="15"/>
      <c r="K960" s="22" t="str">
        <f aca="false">IF(OR($B960="",$C960=""),"",IF($C960="Labour",N($F960)*IFERROR(INDEX(Rates!$B$5:$B$19,MATCH($E960,Rates!$A$5:$A$19,0)),0),N($F960)*N($G960)))</f>
        <v/>
      </c>
      <c r="L960" s="23" t="str">
        <f aca="false">IF(OR($B960="",$C960=""),"",IF(ISNA(MATCH($B960,Jobs!$A$5:$A$204,0)),"Job not found",IF(AND($C960="Labour",ISNA(MATCH($E960,Rates!$A$5:$A$19,0))),"Pick a work centre","OK")))</f>
        <v/>
      </c>
    </row>
    <row r="961" customFormat="false" ht="15" hidden="false" customHeight="false" outlineLevel="0" collapsed="false">
      <c r="A961" s="19"/>
      <c r="B961" s="15"/>
      <c r="C961" s="15"/>
      <c r="D961" s="15"/>
      <c r="E961" s="15"/>
      <c r="F961" s="21"/>
      <c r="G961" s="16"/>
      <c r="H961" s="15"/>
      <c r="I961" s="15"/>
      <c r="J961" s="15"/>
      <c r="K961" s="22" t="str">
        <f aca="false">IF(OR($B961="",$C961=""),"",IF($C961="Labour",N($F961)*IFERROR(INDEX(Rates!$B$5:$B$19,MATCH($E961,Rates!$A$5:$A$19,0)),0),N($F961)*N($G961)))</f>
        <v/>
      </c>
      <c r="L961" s="23" t="str">
        <f aca="false">IF(OR($B961="",$C961=""),"",IF(ISNA(MATCH($B961,Jobs!$A$5:$A$204,0)),"Job not found",IF(AND($C961="Labour",ISNA(MATCH($E961,Rates!$A$5:$A$19,0))),"Pick a work centre","OK")))</f>
        <v/>
      </c>
    </row>
    <row r="962" customFormat="false" ht="15" hidden="false" customHeight="false" outlineLevel="0" collapsed="false">
      <c r="A962" s="19"/>
      <c r="B962" s="15"/>
      <c r="C962" s="15"/>
      <c r="D962" s="15"/>
      <c r="E962" s="15"/>
      <c r="F962" s="21"/>
      <c r="G962" s="16"/>
      <c r="H962" s="15"/>
      <c r="I962" s="15"/>
      <c r="J962" s="15"/>
      <c r="K962" s="22" t="str">
        <f aca="false">IF(OR($B962="",$C962=""),"",IF($C962="Labour",N($F962)*IFERROR(INDEX(Rates!$B$5:$B$19,MATCH($E962,Rates!$A$5:$A$19,0)),0),N($F962)*N($G962)))</f>
        <v/>
      </c>
      <c r="L962" s="23" t="str">
        <f aca="false">IF(OR($B962="",$C962=""),"",IF(ISNA(MATCH($B962,Jobs!$A$5:$A$204,0)),"Job not found",IF(AND($C962="Labour",ISNA(MATCH($E962,Rates!$A$5:$A$19,0))),"Pick a work centre","OK")))</f>
        <v/>
      </c>
    </row>
    <row r="963" customFormat="false" ht="15" hidden="false" customHeight="false" outlineLevel="0" collapsed="false">
      <c r="A963" s="19"/>
      <c r="B963" s="15"/>
      <c r="C963" s="15"/>
      <c r="D963" s="15"/>
      <c r="E963" s="15"/>
      <c r="F963" s="21"/>
      <c r="G963" s="16"/>
      <c r="H963" s="15"/>
      <c r="I963" s="15"/>
      <c r="J963" s="15"/>
      <c r="K963" s="22" t="str">
        <f aca="false">IF(OR($B963="",$C963=""),"",IF($C963="Labour",N($F963)*IFERROR(INDEX(Rates!$B$5:$B$19,MATCH($E963,Rates!$A$5:$A$19,0)),0),N($F963)*N($G963)))</f>
        <v/>
      </c>
      <c r="L963" s="23" t="str">
        <f aca="false">IF(OR($B963="",$C963=""),"",IF(ISNA(MATCH($B963,Jobs!$A$5:$A$204,0)),"Job not found",IF(AND($C963="Labour",ISNA(MATCH($E963,Rates!$A$5:$A$19,0))),"Pick a work centre","OK")))</f>
        <v/>
      </c>
    </row>
    <row r="964" customFormat="false" ht="15" hidden="false" customHeight="false" outlineLevel="0" collapsed="false">
      <c r="A964" s="19"/>
      <c r="B964" s="15"/>
      <c r="C964" s="15"/>
      <c r="D964" s="15"/>
      <c r="E964" s="15"/>
      <c r="F964" s="21"/>
      <c r="G964" s="16"/>
      <c r="H964" s="15"/>
      <c r="I964" s="15"/>
      <c r="J964" s="15"/>
      <c r="K964" s="22" t="str">
        <f aca="false">IF(OR($B964="",$C964=""),"",IF($C964="Labour",N($F964)*IFERROR(INDEX(Rates!$B$5:$B$19,MATCH($E964,Rates!$A$5:$A$19,0)),0),N($F964)*N($G964)))</f>
        <v/>
      </c>
      <c r="L964" s="23" t="str">
        <f aca="false">IF(OR($B964="",$C964=""),"",IF(ISNA(MATCH($B964,Jobs!$A$5:$A$204,0)),"Job not found",IF(AND($C964="Labour",ISNA(MATCH($E964,Rates!$A$5:$A$19,0))),"Pick a work centre","OK")))</f>
        <v/>
      </c>
    </row>
    <row r="965" customFormat="false" ht="15" hidden="false" customHeight="false" outlineLevel="0" collapsed="false">
      <c r="A965" s="19"/>
      <c r="B965" s="15"/>
      <c r="C965" s="15"/>
      <c r="D965" s="15"/>
      <c r="E965" s="15"/>
      <c r="F965" s="21"/>
      <c r="G965" s="16"/>
      <c r="H965" s="15"/>
      <c r="I965" s="15"/>
      <c r="J965" s="15"/>
      <c r="K965" s="22" t="str">
        <f aca="false">IF(OR($B965="",$C965=""),"",IF($C965="Labour",N($F965)*IFERROR(INDEX(Rates!$B$5:$B$19,MATCH($E965,Rates!$A$5:$A$19,0)),0),N($F965)*N($G965)))</f>
        <v/>
      </c>
      <c r="L965" s="23" t="str">
        <f aca="false">IF(OR($B965="",$C965=""),"",IF(ISNA(MATCH($B965,Jobs!$A$5:$A$204,0)),"Job not found",IF(AND($C965="Labour",ISNA(MATCH($E965,Rates!$A$5:$A$19,0))),"Pick a work centre","OK")))</f>
        <v/>
      </c>
    </row>
    <row r="966" customFormat="false" ht="15" hidden="false" customHeight="false" outlineLevel="0" collapsed="false">
      <c r="A966" s="19"/>
      <c r="B966" s="15"/>
      <c r="C966" s="15"/>
      <c r="D966" s="15"/>
      <c r="E966" s="15"/>
      <c r="F966" s="21"/>
      <c r="G966" s="16"/>
      <c r="H966" s="15"/>
      <c r="I966" s="15"/>
      <c r="J966" s="15"/>
      <c r="K966" s="22" t="str">
        <f aca="false">IF(OR($B966="",$C966=""),"",IF($C966="Labour",N($F966)*IFERROR(INDEX(Rates!$B$5:$B$19,MATCH($E966,Rates!$A$5:$A$19,0)),0),N($F966)*N($G966)))</f>
        <v/>
      </c>
      <c r="L966" s="23" t="str">
        <f aca="false">IF(OR($B966="",$C966=""),"",IF(ISNA(MATCH($B966,Jobs!$A$5:$A$204,0)),"Job not found",IF(AND($C966="Labour",ISNA(MATCH($E966,Rates!$A$5:$A$19,0))),"Pick a work centre","OK")))</f>
        <v/>
      </c>
    </row>
    <row r="967" customFormat="false" ht="15" hidden="false" customHeight="false" outlineLevel="0" collapsed="false">
      <c r="A967" s="19"/>
      <c r="B967" s="15"/>
      <c r="C967" s="15"/>
      <c r="D967" s="15"/>
      <c r="E967" s="15"/>
      <c r="F967" s="21"/>
      <c r="G967" s="16"/>
      <c r="H967" s="15"/>
      <c r="I967" s="15"/>
      <c r="J967" s="15"/>
      <c r="K967" s="22" t="str">
        <f aca="false">IF(OR($B967="",$C967=""),"",IF($C967="Labour",N($F967)*IFERROR(INDEX(Rates!$B$5:$B$19,MATCH($E967,Rates!$A$5:$A$19,0)),0),N($F967)*N($G967)))</f>
        <v/>
      </c>
      <c r="L967" s="23" t="str">
        <f aca="false">IF(OR($B967="",$C967=""),"",IF(ISNA(MATCH($B967,Jobs!$A$5:$A$204,0)),"Job not found",IF(AND($C967="Labour",ISNA(MATCH($E967,Rates!$A$5:$A$19,0))),"Pick a work centre","OK")))</f>
        <v/>
      </c>
    </row>
    <row r="968" customFormat="false" ht="15" hidden="false" customHeight="false" outlineLevel="0" collapsed="false">
      <c r="A968" s="19"/>
      <c r="B968" s="15"/>
      <c r="C968" s="15"/>
      <c r="D968" s="15"/>
      <c r="E968" s="15"/>
      <c r="F968" s="21"/>
      <c r="G968" s="16"/>
      <c r="H968" s="15"/>
      <c r="I968" s="15"/>
      <c r="J968" s="15"/>
      <c r="K968" s="22" t="str">
        <f aca="false">IF(OR($B968="",$C968=""),"",IF($C968="Labour",N($F968)*IFERROR(INDEX(Rates!$B$5:$B$19,MATCH($E968,Rates!$A$5:$A$19,0)),0),N($F968)*N($G968)))</f>
        <v/>
      </c>
      <c r="L968" s="23" t="str">
        <f aca="false">IF(OR($B968="",$C968=""),"",IF(ISNA(MATCH($B968,Jobs!$A$5:$A$204,0)),"Job not found",IF(AND($C968="Labour",ISNA(MATCH($E968,Rates!$A$5:$A$19,0))),"Pick a work centre","OK")))</f>
        <v/>
      </c>
    </row>
    <row r="969" customFormat="false" ht="15" hidden="false" customHeight="false" outlineLevel="0" collapsed="false">
      <c r="A969" s="19"/>
      <c r="B969" s="15"/>
      <c r="C969" s="15"/>
      <c r="D969" s="15"/>
      <c r="E969" s="15"/>
      <c r="F969" s="21"/>
      <c r="G969" s="16"/>
      <c r="H969" s="15"/>
      <c r="I969" s="15"/>
      <c r="J969" s="15"/>
      <c r="K969" s="22" t="str">
        <f aca="false">IF(OR($B969="",$C969=""),"",IF($C969="Labour",N($F969)*IFERROR(INDEX(Rates!$B$5:$B$19,MATCH($E969,Rates!$A$5:$A$19,0)),0),N($F969)*N($G969)))</f>
        <v/>
      </c>
      <c r="L969" s="23" t="str">
        <f aca="false">IF(OR($B969="",$C969=""),"",IF(ISNA(MATCH($B969,Jobs!$A$5:$A$204,0)),"Job not found",IF(AND($C969="Labour",ISNA(MATCH($E969,Rates!$A$5:$A$19,0))),"Pick a work centre","OK")))</f>
        <v/>
      </c>
    </row>
    <row r="970" customFormat="false" ht="15" hidden="false" customHeight="false" outlineLevel="0" collapsed="false">
      <c r="A970" s="19"/>
      <c r="B970" s="15"/>
      <c r="C970" s="15"/>
      <c r="D970" s="15"/>
      <c r="E970" s="15"/>
      <c r="F970" s="21"/>
      <c r="G970" s="16"/>
      <c r="H970" s="15"/>
      <c r="I970" s="15"/>
      <c r="J970" s="15"/>
      <c r="K970" s="22" t="str">
        <f aca="false">IF(OR($B970="",$C970=""),"",IF($C970="Labour",N($F970)*IFERROR(INDEX(Rates!$B$5:$B$19,MATCH($E970,Rates!$A$5:$A$19,0)),0),N($F970)*N($G970)))</f>
        <v/>
      </c>
      <c r="L970" s="23" t="str">
        <f aca="false">IF(OR($B970="",$C970=""),"",IF(ISNA(MATCH($B970,Jobs!$A$5:$A$204,0)),"Job not found",IF(AND($C970="Labour",ISNA(MATCH($E970,Rates!$A$5:$A$19,0))),"Pick a work centre","OK")))</f>
        <v/>
      </c>
    </row>
    <row r="971" customFormat="false" ht="15" hidden="false" customHeight="false" outlineLevel="0" collapsed="false">
      <c r="A971" s="19"/>
      <c r="B971" s="15"/>
      <c r="C971" s="15"/>
      <c r="D971" s="15"/>
      <c r="E971" s="15"/>
      <c r="F971" s="21"/>
      <c r="G971" s="16"/>
      <c r="H971" s="15"/>
      <c r="I971" s="15"/>
      <c r="J971" s="15"/>
      <c r="K971" s="22" t="str">
        <f aca="false">IF(OR($B971="",$C971=""),"",IF($C971="Labour",N($F971)*IFERROR(INDEX(Rates!$B$5:$B$19,MATCH($E971,Rates!$A$5:$A$19,0)),0),N($F971)*N($G971)))</f>
        <v/>
      </c>
      <c r="L971" s="23" t="str">
        <f aca="false">IF(OR($B971="",$C971=""),"",IF(ISNA(MATCH($B971,Jobs!$A$5:$A$204,0)),"Job not found",IF(AND($C971="Labour",ISNA(MATCH($E971,Rates!$A$5:$A$19,0))),"Pick a work centre","OK")))</f>
        <v/>
      </c>
    </row>
    <row r="972" customFormat="false" ht="15" hidden="false" customHeight="false" outlineLevel="0" collapsed="false">
      <c r="A972" s="19"/>
      <c r="B972" s="15"/>
      <c r="C972" s="15"/>
      <c r="D972" s="15"/>
      <c r="E972" s="15"/>
      <c r="F972" s="21"/>
      <c r="G972" s="16"/>
      <c r="H972" s="15"/>
      <c r="I972" s="15"/>
      <c r="J972" s="15"/>
      <c r="K972" s="22" t="str">
        <f aca="false">IF(OR($B972="",$C972=""),"",IF($C972="Labour",N($F972)*IFERROR(INDEX(Rates!$B$5:$B$19,MATCH($E972,Rates!$A$5:$A$19,0)),0),N($F972)*N($G972)))</f>
        <v/>
      </c>
      <c r="L972" s="23" t="str">
        <f aca="false">IF(OR($B972="",$C972=""),"",IF(ISNA(MATCH($B972,Jobs!$A$5:$A$204,0)),"Job not found",IF(AND($C972="Labour",ISNA(MATCH($E972,Rates!$A$5:$A$19,0))),"Pick a work centre","OK")))</f>
        <v/>
      </c>
    </row>
    <row r="973" customFormat="false" ht="15" hidden="false" customHeight="false" outlineLevel="0" collapsed="false">
      <c r="A973" s="19"/>
      <c r="B973" s="15"/>
      <c r="C973" s="15"/>
      <c r="D973" s="15"/>
      <c r="E973" s="15"/>
      <c r="F973" s="21"/>
      <c r="G973" s="16"/>
      <c r="H973" s="15"/>
      <c r="I973" s="15"/>
      <c r="J973" s="15"/>
      <c r="K973" s="22" t="str">
        <f aca="false">IF(OR($B973="",$C973=""),"",IF($C973="Labour",N($F973)*IFERROR(INDEX(Rates!$B$5:$B$19,MATCH($E973,Rates!$A$5:$A$19,0)),0),N($F973)*N($G973)))</f>
        <v/>
      </c>
      <c r="L973" s="23" t="str">
        <f aca="false">IF(OR($B973="",$C973=""),"",IF(ISNA(MATCH($B973,Jobs!$A$5:$A$204,0)),"Job not found",IF(AND($C973="Labour",ISNA(MATCH($E973,Rates!$A$5:$A$19,0))),"Pick a work centre","OK")))</f>
        <v/>
      </c>
    </row>
    <row r="974" customFormat="false" ht="15" hidden="false" customHeight="false" outlineLevel="0" collapsed="false">
      <c r="A974" s="19"/>
      <c r="B974" s="15"/>
      <c r="C974" s="15"/>
      <c r="D974" s="15"/>
      <c r="E974" s="15"/>
      <c r="F974" s="21"/>
      <c r="G974" s="16"/>
      <c r="H974" s="15"/>
      <c r="I974" s="15"/>
      <c r="J974" s="15"/>
      <c r="K974" s="22" t="str">
        <f aca="false">IF(OR($B974="",$C974=""),"",IF($C974="Labour",N($F974)*IFERROR(INDEX(Rates!$B$5:$B$19,MATCH($E974,Rates!$A$5:$A$19,0)),0),N($F974)*N($G974)))</f>
        <v/>
      </c>
      <c r="L974" s="23" t="str">
        <f aca="false">IF(OR($B974="",$C974=""),"",IF(ISNA(MATCH($B974,Jobs!$A$5:$A$204,0)),"Job not found",IF(AND($C974="Labour",ISNA(MATCH($E974,Rates!$A$5:$A$19,0))),"Pick a work centre","OK")))</f>
        <v/>
      </c>
    </row>
    <row r="975" customFormat="false" ht="15" hidden="false" customHeight="false" outlineLevel="0" collapsed="false">
      <c r="A975" s="19"/>
      <c r="B975" s="15"/>
      <c r="C975" s="15"/>
      <c r="D975" s="15"/>
      <c r="E975" s="15"/>
      <c r="F975" s="21"/>
      <c r="G975" s="16"/>
      <c r="H975" s="15"/>
      <c r="I975" s="15"/>
      <c r="J975" s="15"/>
      <c r="K975" s="22" t="str">
        <f aca="false">IF(OR($B975="",$C975=""),"",IF($C975="Labour",N($F975)*IFERROR(INDEX(Rates!$B$5:$B$19,MATCH($E975,Rates!$A$5:$A$19,0)),0),N($F975)*N($G975)))</f>
        <v/>
      </c>
      <c r="L975" s="23" t="str">
        <f aca="false">IF(OR($B975="",$C975=""),"",IF(ISNA(MATCH($B975,Jobs!$A$5:$A$204,0)),"Job not found",IF(AND($C975="Labour",ISNA(MATCH($E975,Rates!$A$5:$A$19,0))),"Pick a work centre","OK")))</f>
        <v/>
      </c>
    </row>
    <row r="976" customFormat="false" ht="15" hidden="false" customHeight="false" outlineLevel="0" collapsed="false">
      <c r="A976" s="19"/>
      <c r="B976" s="15"/>
      <c r="C976" s="15"/>
      <c r="D976" s="15"/>
      <c r="E976" s="15"/>
      <c r="F976" s="21"/>
      <c r="G976" s="16"/>
      <c r="H976" s="15"/>
      <c r="I976" s="15"/>
      <c r="J976" s="15"/>
      <c r="K976" s="22" t="str">
        <f aca="false">IF(OR($B976="",$C976=""),"",IF($C976="Labour",N($F976)*IFERROR(INDEX(Rates!$B$5:$B$19,MATCH($E976,Rates!$A$5:$A$19,0)),0),N($F976)*N($G976)))</f>
        <v/>
      </c>
      <c r="L976" s="23" t="str">
        <f aca="false">IF(OR($B976="",$C976=""),"",IF(ISNA(MATCH($B976,Jobs!$A$5:$A$204,0)),"Job not found",IF(AND($C976="Labour",ISNA(MATCH($E976,Rates!$A$5:$A$19,0))),"Pick a work centre","OK")))</f>
        <v/>
      </c>
    </row>
    <row r="977" customFormat="false" ht="15" hidden="false" customHeight="false" outlineLevel="0" collapsed="false">
      <c r="A977" s="19"/>
      <c r="B977" s="15"/>
      <c r="C977" s="15"/>
      <c r="D977" s="15"/>
      <c r="E977" s="15"/>
      <c r="F977" s="21"/>
      <c r="G977" s="16"/>
      <c r="H977" s="15"/>
      <c r="I977" s="15"/>
      <c r="J977" s="15"/>
      <c r="K977" s="22" t="str">
        <f aca="false">IF(OR($B977="",$C977=""),"",IF($C977="Labour",N($F977)*IFERROR(INDEX(Rates!$B$5:$B$19,MATCH($E977,Rates!$A$5:$A$19,0)),0),N($F977)*N($G977)))</f>
        <v/>
      </c>
      <c r="L977" s="23" t="str">
        <f aca="false">IF(OR($B977="",$C977=""),"",IF(ISNA(MATCH($B977,Jobs!$A$5:$A$204,0)),"Job not found",IF(AND($C977="Labour",ISNA(MATCH($E977,Rates!$A$5:$A$19,0))),"Pick a work centre","OK")))</f>
        <v/>
      </c>
    </row>
    <row r="978" customFormat="false" ht="15" hidden="false" customHeight="false" outlineLevel="0" collapsed="false">
      <c r="A978" s="19"/>
      <c r="B978" s="15"/>
      <c r="C978" s="15"/>
      <c r="D978" s="15"/>
      <c r="E978" s="15"/>
      <c r="F978" s="21"/>
      <c r="G978" s="16"/>
      <c r="H978" s="15"/>
      <c r="I978" s="15"/>
      <c r="J978" s="15"/>
      <c r="K978" s="22" t="str">
        <f aca="false">IF(OR($B978="",$C978=""),"",IF($C978="Labour",N($F978)*IFERROR(INDEX(Rates!$B$5:$B$19,MATCH($E978,Rates!$A$5:$A$19,0)),0),N($F978)*N($G978)))</f>
        <v/>
      </c>
      <c r="L978" s="23" t="str">
        <f aca="false">IF(OR($B978="",$C978=""),"",IF(ISNA(MATCH($B978,Jobs!$A$5:$A$204,0)),"Job not found",IF(AND($C978="Labour",ISNA(MATCH($E978,Rates!$A$5:$A$19,0))),"Pick a work centre","OK")))</f>
        <v/>
      </c>
    </row>
    <row r="979" customFormat="false" ht="15" hidden="false" customHeight="false" outlineLevel="0" collapsed="false">
      <c r="A979" s="19"/>
      <c r="B979" s="15"/>
      <c r="C979" s="15"/>
      <c r="D979" s="15"/>
      <c r="E979" s="15"/>
      <c r="F979" s="21"/>
      <c r="G979" s="16"/>
      <c r="H979" s="15"/>
      <c r="I979" s="15"/>
      <c r="J979" s="15"/>
      <c r="K979" s="22" t="str">
        <f aca="false">IF(OR($B979="",$C979=""),"",IF($C979="Labour",N($F979)*IFERROR(INDEX(Rates!$B$5:$B$19,MATCH($E979,Rates!$A$5:$A$19,0)),0),N($F979)*N($G979)))</f>
        <v/>
      </c>
      <c r="L979" s="23" t="str">
        <f aca="false">IF(OR($B979="",$C979=""),"",IF(ISNA(MATCH($B979,Jobs!$A$5:$A$204,0)),"Job not found",IF(AND($C979="Labour",ISNA(MATCH($E979,Rates!$A$5:$A$19,0))),"Pick a work centre","OK")))</f>
        <v/>
      </c>
    </row>
    <row r="980" customFormat="false" ht="15" hidden="false" customHeight="false" outlineLevel="0" collapsed="false">
      <c r="A980" s="19"/>
      <c r="B980" s="15"/>
      <c r="C980" s="15"/>
      <c r="D980" s="15"/>
      <c r="E980" s="15"/>
      <c r="F980" s="21"/>
      <c r="G980" s="16"/>
      <c r="H980" s="15"/>
      <c r="I980" s="15"/>
      <c r="J980" s="15"/>
      <c r="K980" s="22" t="str">
        <f aca="false">IF(OR($B980="",$C980=""),"",IF($C980="Labour",N($F980)*IFERROR(INDEX(Rates!$B$5:$B$19,MATCH($E980,Rates!$A$5:$A$19,0)),0),N($F980)*N($G980)))</f>
        <v/>
      </c>
      <c r="L980" s="23" t="str">
        <f aca="false">IF(OR($B980="",$C980=""),"",IF(ISNA(MATCH($B980,Jobs!$A$5:$A$204,0)),"Job not found",IF(AND($C980="Labour",ISNA(MATCH($E980,Rates!$A$5:$A$19,0))),"Pick a work centre","OK")))</f>
        <v/>
      </c>
    </row>
    <row r="981" customFormat="false" ht="15" hidden="false" customHeight="false" outlineLevel="0" collapsed="false">
      <c r="A981" s="19"/>
      <c r="B981" s="15"/>
      <c r="C981" s="15"/>
      <c r="D981" s="15"/>
      <c r="E981" s="15"/>
      <c r="F981" s="21"/>
      <c r="G981" s="16"/>
      <c r="H981" s="15"/>
      <c r="I981" s="15"/>
      <c r="J981" s="15"/>
      <c r="K981" s="22" t="str">
        <f aca="false">IF(OR($B981="",$C981=""),"",IF($C981="Labour",N($F981)*IFERROR(INDEX(Rates!$B$5:$B$19,MATCH($E981,Rates!$A$5:$A$19,0)),0),N($F981)*N($G981)))</f>
        <v/>
      </c>
      <c r="L981" s="23" t="str">
        <f aca="false">IF(OR($B981="",$C981=""),"",IF(ISNA(MATCH($B981,Jobs!$A$5:$A$204,0)),"Job not found",IF(AND($C981="Labour",ISNA(MATCH($E981,Rates!$A$5:$A$19,0))),"Pick a work centre","OK")))</f>
        <v/>
      </c>
    </row>
    <row r="982" customFormat="false" ht="15" hidden="false" customHeight="false" outlineLevel="0" collapsed="false">
      <c r="A982" s="19"/>
      <c r="B982" s="15"/>
      <c r="C982" s="15"/>
      <c r="D982" s="15"/>
      <c r="E982" s="15"/>
      <c r="F982" s="21"/>
      <c r="G982" s="16"/>
      <c r="H982" s="15"/>
      <c r="I982" s="15"/>
      <c r="J982" s="15"/>
      <c r="K982" s="22" t="str">
        <f aca="false">IF(OR($B982="",$C982=""),"",IF($C982="Labour",N($F982)*IFERROR(INDEX(Rates!$B$5:$B$19,MATCH($E982,Rates!$A$5:$A$19,0)),0),N($F982)*N($G982)))</f>
        <v/>
      </c>
      <c r="L982" s="23" t="str">
        <f aca="false">IF(OR($B982="",$C982=""),"",IF(ISNA(MATCH($B982,Jobs!$A$5:$A$204,0)),"Job not found",IF(AND($C982="Labour",ISNA(MATCH($E982,Rates!$A$5:$A$19,0))),"Pick a work centre","OK")))</f>
        <v/>
      </c>
    </row>
    <row r="983" customFormat="false" ht="15" hidden="false" customHeight="false" outlineLevel="0" collapsed="false">
      <c r="A983" s="19"/>
      <c r="B983" s="15"/>
      <c r="C983" s="15"/>
      <c r="D983" s="15"/>
      <c r="E983" s="15"/>
      <c r="F983" s="21"/>
      <c r="G983" s="16"/>
      <c r="H983" s="15"/>
      <c r="I983" s="15"/>
      <c r="J983" s="15"/>
      <c r="K983" s="22" t="str">
        <f aca="false">IF(OR($B983="",$C983=""),"",IF($C983="Labour",N($F983)*IFERROR(INDEX(Rates!$B$5:$B$19,MATCH($E983,Rates!$A$5:$A$19,0)),0),N($F983)*N($G983)))</f>
        <v/>
      </c>
      <c r="L983" s="23" t="str">
        <f aca="false">IF(OR($B983="",$C983=""),"",IF(ISNA(MATCH($B983,Jobs!$A$5:$A$204,0)),"Job not found",IF(AND($C983="Labour",ISNA(MATCH($E983,Rates!$A$5:$A$19,0))),"Pick a work centre","OK")))</f>
        <v/>
      </c>
    </row>
    <row r="984" customFormat="false" ht="15" hidden="false" customHeight="false" outlineLevel="0" collapsed="false">
      <c r="A984" s="19"/>
      <c r="B984" s="15"/>
      <c r="C984" s="15"/>
      <c r="D984" s="15"/>
      <c r="E984" s="15"/>
      <c r="F984" s="21"/>
      <c r="G984" s="16"/>
      <c r="H984" s="15"/>
      <c r="I984" s="15"/>
      <c r="J984" s="15"/>
      <c r="K984" s="22" t="str">
        <f aca="false">IF(OR($B984="",$C984=""),"",IF($C984="Labour",N($F984)*IFERROR(INDEX(Rates!$B$5:$B$19,MATCH($E984,Rates!$A$5:$A$19,0)),0),N($F984)*N($G984)))</f>
        <v/>
      </c>
      <c r="L984" s="23" t="str">
        <f aca="false">IF(OR($B984="",$C984=""),"",IF(ISNA(MATCH($B984,Jobs!$A$5:$A$204,0)),"Job not found",IF(AND($C984="Labour",ISNA(MATCH($E984,Rates!$A$5:$A$19,0))),"Pick a work centre","OK")))</f>
        <v/>
      </c>
    </row>
    <row r="985" customFormat="false" ht="15" hidden="false" customHeight="false" outlineLevel="0" collapsed="false">
      <c r="A985" s="19"/>
      <c r="B985" s="15"/>
      <c r="C985" s="15"/>
      <c r="D985" s="15"/>
      <c r="E985" s="15"/>
      <c r="F985" s="21"/>
      <c r="G985" s="16"/>
      <c r="H985" s="15"/>
      <c r="I985" s="15"/>
      <c r="J985" s="15"/>
      <c r="K985" s="22" t="str">
        <f aca="false">IF(OR($B985="",$C985=""),"",IF($C985="Labour",N($F985)*IFERROR(INDEX(Rates!$B$5:$B$19,MATCH($E985,Rates!$A$5:$A$19,0)),0),N($F985)*N($G985)))</f>
        <v/>
      </c>
      <c r="L985" s="23" t="str">
        <f aca="false">IF(OR($B985="",$C985=""),"",IF(ISNA(MATCH($B985,Jobs!$A$5:$A$204,0)),"Job not found",IF(AND($C985="Labour",ISNA(MATCH($E985,Rates!$A$5:$A$19,0))),"Pick a work centre","OK")))</f>
        <v/>
      </c>
    </row>
    <row r="986" customFormat="false" ht="15" hidden="false" customHeight="false" outlineLevel="0" collapsed="false">
      <c r="A986" s="19"/>
      <c r="B986" s="15"/>
      <c r="C986" s="15"/>
      <c r="D986" s="15"/>
      <c r="E986" s="15"/>
      <c r="F986" s="21"/>
      <c r="G986" s="16"/>
      <c r="H986" s="15"/>
      <c r="I986" s="15"/>
      <c r="J986" s="15"/>
      <c r="K986" s="22" t="str">
        <f aca="false">IF(OR($B986="",$C986=""),"",IF($C986="Labour",N($F986)*IFERROR(INDEX(Rates!$B$5:$B$19,MATCH($E986,Rates!$A$5:$A$19,0)),0),N($F986)*N($G986)))</f>
        <v/>
      </c>
      <c r="L986" s="23" t="str">
        <f aca="false">IF(OR($B986="",$C986=""),"",IF(ISNA(MATCH($B986,Jobs!$A$5:$A$204,0)),"Job not found",IF(AND($C986="Labour",ISNA(MATCH($E986,Rates!$A$5:$A$19,0))),"Pick a work centre","OK")))</f>
        <v/>
      </c>
    </row>
    <row r="987" customFormat="false" ht="15" hidden="false" customHeight="false" outlineLevel="0" collapsed="false">
      <c r="A987" s="19"/>
      <c r="B987" s="15"/>
      <c r="C987" s="15"/>
      <c r="D987" s="15"/>
      <c r="E987" s="15"/>
      <c r="F987" s="21"/>
      <c r="G987" s="16"/>
      <c r="H987" s="15"/>
      <c r="I987" s="15"/>
      <c r="J987" s="15"/>
      <c r="K987" s="22" t="str">
        <f aca="false">IF(OR($B987="",$C987=""),"",IF($C987="Labour",N($F987)*IFERROR(INDEX(Rates!$B$5:$B$19,MATCH($E987,Rates!$A$5:$A$19,0)),0),N($F987)*N($G987)))</f>
        <v/>
      </c>
      <c r="L987" s="23" t="str">
        <f aca="false">IF(OR($B987="",$C987=""),"",IF(ISNA(MATCH($B987,Jobs!$A$5:$A$204,0)),"Job not found",IF(AND($C987="Labour",ISNA(MATCH($E987,Rates!$A$5:$A$19,0))),"Pick a work centre","OK")))</f>
        <v/>
      </c>
    </row>
    <row r="988" customFormat="false" ht="15" hidden="false" customHeight="false" outlineLevel="0" collapsed="false">
      <c r="A988" s="19"/>
      <c r="B988" s="15"/>
      <c r="C988" s="15"/>
      <c r="D988" s="15"/>
      <c r="E988" s="15"/>
      <c r="F988" s="21"/>
      <c r="G988" s="16"/>
      <c r="H988" s="15"/>
      <c r="I988" s="15"/>
      <c r="J988" s="15"/>
      <c r="K988" s="22" t="str">
        <f aca="false">IF(OR($B988="",$C988=""),"",IF($C988="Labour",N($F988)*IFERROR(INDEX(Rates!$B$5:$B$19,MATCH($E988,Rates!$A$5:$A$19,0)),0),N($F988)*N($G988)))</f>
        <v/>
      </c>
      <c r="L988" s="23" t="str">
        <f aca="false">IF(OR($B988="",$C988=""),"",IF(ISNA(MATCH($B988,Jobs!$A$5:$A$204,0)),"Job not found",IF(AND($C988="Labour",ISNA(MATCH($E988,Rates!$A$5:$A$19,0))),"Pick a work centre","OK")))</f>
        <v/>
      </c>
    </row>
    <row r="989" customFormat="false" ht="15" hidden="false" customHeight="false" outlineLevel="0" collapsed="false">
      <c r="A989" s="19"/>
      <c r="B989" s="15"/>
      <c r="C989" s="15"/>
      <c r="D989" s="15"/>
      <c r="E989" s="15"/>
      <c r="F989" s="21"/>
      <c r="G989" s="16"/>
      <c r="H989" s="15"/>
      <c r="I989" s="15"/>
      <c r="J989" s="15"/>
      <c r="K989" s="22" t="str">
        <f aca="false">IF(OR($B989="",$C989=""),"",IF($C989="Labour",N($F989)*IFERROR(INDEX(Rates!$B$5:$B$19,MATCH($E989,Rates!$A$5:$A$19,0)),0),N($F989)*N($G989)))</f>
        <v/>
      </c>
      <c r="L989" s="23" t="str">
        <f aca="false">IF(OR($B989="",$C989=""),"",IF(ISNA(MATCH($B989,Jobs!$A$5:$A$204,0)),"Job not found",IF(AND($C989="Labour",ISNA(MATCH($E989,Rates!$A$5:$A$19,0))),"Pick a work centre","OK")))</f>
        <v/>
      </c>
    </row>
    <row r="990" customFormat="false" ht="15" hidden="false" customHeight="false" outlineLevel="0" collapsed="false">
      <c r="A990" s="19"/>
      <c r="B990" s="15"/>
      <c r="C990" s="15"/>
      <c r="D990" s="15"/>
      <c r="E990" s="15"/>
      <c r="F990" s="21"/>
      <c r="G990" s="16"/>
      <c r="H990" s="15"/>
      <c r="I990" s="15"/>
      <c r="J990" s="15"/>
      <c r="K990" s="22" t="str">
        <f aca="false">IF(OR($B990="",$C990=""),"",IF($C990="Labour",N($F990)*IFERROR(INDEX(Rates!$B$5:$B$19,MATCH($E990,Rates!$A$5:$A$19,0)),0),N($F990)*N($G990)))</f>
        <v/>
      </c>
      <c r="L990" s="23" t="str">
        <f aca="false">IF(OR($B990="",$C990=""),"",IF(ISNA(MATCH($B990,Jobs!$A$5:$A$204,0)),"Job not found",IF(AND($C990="Labour",ISNA(MATCH($E990,Rates!$A$5:$A$19,0))),"Pick a work centre","OK")))</f>
        <v/>
      </c>
    </row>
    <row r="991" customFormat="false" ht="15" hidden="false" customHeight="false" outlineLevel="0" collapsed="false">
      <c r="A991" s="19"/>
      <c r="B991" s="15"/>
      <c r="C991" s="15"/>
      <c r="D991" s="15"/>
      <c r="E991" s="15"/>
      <c r="F991" s="21"/>
      <c r="G991" s="16"/>
      <c r="H991" s="15"/>
      <c r="I991" s="15"/>
      <c r="J991" s="15"/>
      <c r="K991" s="22" t="str">
        <f aca="false">IF(OR($B991="",$C991=""),"",IF($C991="Labour",N($F991)*IFERROR(INDEX(Rates!$B$5:$B$19,MATCH($E991,Rates!$A$5:$A$19,0)),0),N($F991)*N($G991)))</f>
        <v/>
      </c>
      <c r="L991" s="23" t="str">
        <f aca="false">IF(OR($B991="",$C991=""),"",IF(ISNA(MATCH($B991,Jobs!$A$5:$A$204,0)),"Job not found",IF(AND($C991="Labour",ISNA(MATCH($E991,Rates!$A$5:$A$19,0))),"Pick a work centre","OK")))</f>
        <v/>
      </c>
    </row>
    <row r="992" customFormat="false" ht="15" hidden="false" customHeight="false" outlineLevel="0" collapsed="false">
      <c r="A992" s="19"/>
      <c r="B992" s="15"/>
      <c r="C992" s="15"/>
      <c r="D992" s="15"/>
      <c r="E992" s="15"/>
      <c r="F992" s="21"/>
      <c r="G992" s="16"/>
      <c r="H992" s="15"/>
      <c r="I992" s="15"/>
      <c r="J992" s="15"/>
      <c r="K992" s="22" t="str">
        <f aca="false">IF(OR($B992="",$C992=""),"",IF($C992="Labour",N($F992)*IFERROR(INDEX(Rates!$B$5:$B$19,MATCH($E992,Rates!$A$5:$A$19,0)),0),N($F992)*N($G992)))</f>
        <v/>
      </c>
      <c r="L992" s="23" t="str">
        <f aca="false">IF(OR($B992="",$C992=""),"",IF(ISNA(MATCH($B992,Jobs!$A$5:$A$204,0)),"Job not found",IF(AND($C992="Labour",ISNA(MATCH($E992,Rates!$A$5:$A$19,0))),"Pick a work centre","OK")))</f>
        <v/>
      </c>
    </row>
    <row r="993" customFormat="false" ht="15" hidden="false" customHeight="false" outlineLevel="0" collapsed="false">
      <c r="A993" s="19"/>
      <c r="B993" s="15"/>
      <c r="C993" s="15"/>
      <c r="D993" s="15"/>
      <c r="E993" s="15"/>
      <c r="F993" s="21"/>
      <c r="G993" s="16"/>
      <c r="H993" s="15"/>
      <c r="I993" s="15"/>
      <c r="J993" s="15"/>
      <c r="K993" s="22" t="str">
        <f aca="false">IF(OR($B993="",$C993=""),"",IF($C993="Labour",N($F993)*IFERROR(INDEX(Rates!$B$5:$B$19,MATCH($E993,Rates!$A$5:$A$19,0)),0),N($F993)*N($G993)))</f>
        <v/>
      </c>
      <c r="L993" s="23" t="str">
        <f aca="false">IF(OR($B993="",$C993=""),"",IF(ISNA(MATCH($B993,Jobs!$A$5:$A$204,0)),"Job not found",IF(AND($C993="Labour",ISNA(MATCH($E993,Rates!$A$5:$A$19,0))),"Pick a work centre","OK")))</f>
        <v/>
      </c>
    </row>
    <row r="994" customFormat="false" ht="15" hidden="false" customHeight="false" outlineLevel="0" collapsed="false">
      <c r="A994" s="19"/>
      <c r="B994" s="15"/>
      <c r="C994" s="15"/>
      <c r="D994" s="15"/>
      <c r="E994" s="15"/>
      <c r="F994" s="21"/>
      <c r="G994" s="16"/>
      <c r="H994" s="15"/>
      <c r="I994" s="15"/>
      <c r="J994" s="15"/>
      <c r="K994" s="22" t="str">
        <f aca="false">IF(OR($B994="",$C994=""),"",IF($C994="Labour",N($F994)*IFERROR(INDEX(Rates!$B$5:$B$19,MATCH($E994,Rates!$A$5:$A$19,0)),0),N($F994)*N($G994)))</f>
        <v/>
      </c>
      <c r="L994" s="23" t="str">
        <f aca="false">IF(OR($B994="",$C994=""),"",IF(ISNA(MATCH($B994,Jobs!$A$5:$A$204,0)),"Job not found",IF(AND($C994="Labour",ISNA(MATCH($E994,Rates!$A$5:$A$19,0))),"Pick a work centre","OK")))</f>
        <v/>
      </c>
    </row>
    <row r="995" customFormat="false" ht="15" hidden="false" customHeight="false" outlineLevel="0" collapsed="false">
      <c r="A995" s="19"/>
      <c r="B995" s="15"/>
      <c r="C995" s="15"/>
      <c r="D995" s="15"/>
      <c r="E995" s="15"/>
      <c r="F995" s="21"/>
      <c r="G995" s="16"/>
      <c r="H995" s="15"/>
      <c r="I995" s="15"/>
      <c r="J995" s="15"/>
      <c r="K995" s="22" t="str">
        <f aca="false">IF(OR($B995="",$C995=""),"",IF($C995="Labour",N($F995)*IFERROR(INDEX(Rates!$B$5:$B$19,MATCH($E995,Rates!$A$5:$A$19,0)),0),N($F995)*N($G995)))</f>
        <v/>
      </c>
      <c r="L995" s="23" t="str">
        <f aca="false">IF(OR($B995="",$C995=""),"",IF(ISNA(MATCH($B995,Jobs!$A$5:$A$204,0)),"Job not found",IF(AND($C995="Labour",ISNA(MATCH($E995,Rates!$A$5:$A$19,0))),"Pick a work centre","OK")))</f>
        <v/>
      </c>
    </row>
    <row r="996" customFormat="false" ht="15" hidden="false" customHeight="false" outlineLevel="0" collapsed="false">
      <c r="A996" s="19"/>
      <c r="B996" s="15"/>
      <c r="C996" s="15"/>
      <c r="D996" s="15"/>
      <c r="E996" s="15"/>
      <c r="F996" s="21"/>
      <c r="G996" s="16"/>
      <c r="H996" s="15"/>
      <c r="I996" s="15"/>
      <c r="J996" s="15"/>
      <c r="K996" s="22" t="str">
        <f aca="false">IF(OR($B996="",$C996=""),"",IF($C996="Labour",N($F996)*IFERROR(INDEX(Rates!$B$5:$B$19,MATCH($E996,Rates!$A$5:$A$19,0)),0),N($F996)*N($G996)))</f>
        <v/>
      </c>
      <c r="L996" s="23" t="str">
        <f aca="false">IF(OR($B996="",$C996=""),"",IF(ISNA(MATCH($B996,Jobs!$A$5:$A$204,0)),"Job not found",IF(AND($C996="Labour",ISNA(MATCH($E996,Rates!$A$5:$A$19,0))),"Pick a work centre","OK")))</f>
        <v/>
      </c>
    </row>
    <row r="997" customFormat="false" ht="15" hidden="false" customHeight="false" outlineLevel="0" collapsed="false">
      <c r="A997" s="19"/>
      <c r="B997" s="15"/>
      <c r="C997" s="15"/>
      <c r="D997" s="15"/>
      <c r="E997" s="15"/>
      <c r="F997" s="21"/>
      <c r="G997" s="16"/>
      <c r="H997" s="15"/>
      <c r="I997" s="15"/>
      <c r="J997" s="15"/>
      <c r="K997" s="22" t="str">
        <f aca="false">IF(OR($B997="",$C997=""),"",IF($C997="Labour",N($F997)*IFERROR(INDEX(Rates!$B$5:$B$19,MATCH($E997,Rates!$A$5:$A$19,0)),0),N($F997)*N($G997)))</f>
        <v/>
      </c>
      <c r="L997" s="23" t="str">
        <f aca="false">IF(OR($B997="",$C997=""),"",IF(ISNA(MATCH($B997,Jobs!$A$5:$A$204,0)),"Job not found",IF(AND($C997="Labour",ISNA(MATCH($E997,Rates!$A$5:$A$19,0))),"Pick a work centre","OK")))</f>
        <v/>
      </c>
    </row>
    <row r="998" customFormat="false" ht="15" hidden="false" customHeight="false" outlineLevel="0" collapsed="false">
      <c r="A998" s="19"/>
      <c r="B998" s="15"/>
      <c r="C998" s="15"/>
      <c r="D998" s="15"/>
      <c r="E998" s="15"/>
      <c r="F998" s="21"/>
      <c r="G998" s="16"/>
      <c r="H998" s="15"/>
      <c r="I998" s="15"/>
      <c r="J998" s="15"/>
      <c r="K998" s="22" t="str">
        <f aca="false">IF(OR($B998="",$C998=""),"",IF($C998="Labour",N($F998)*IFERROR(INDEX(Rates!$B$5:$B$19,MATCH($E998,Rates!$A$5:$A$19,0)),0),N($F998)*N($G998)))</f>
        <v/>
      </c>
      <c r="L998" s="23" t="str">
        <f aca="false">IF(OR($B998="",$C998=""),"",IF(ISNA(MATCH($B998,Jobs!$A$5:$A$204,0)),"Job not found",IF(AND($C998="Labour",ISNA(MATCH($E998,Rates!$A$5:$A$19,0))),"Pick a work centre","OK")))</f>
        <v/>
      </c>
    </row>
    <row r="999" customFormat="false" ht="15" hidden="false" customHeight="false" outlineLevel="0" collapsed="false">
      <c r="A999" s="19"/>
      <c r="B999" s="15"/>
      <c r="C999" s="15"/>
      <c r="D999" s="15"/>
      <c r="E999" s="15"/>
      <c r="F999" s="21"/>
      <c r="G999" s="16"/>
      <c r="H999" s="15"/>
      <c r="I999" s="15"/>
      <c r="J999" s="15"/>
      <c r="K999" s="22" t="str">
        <f aca="false">IF(OR($B999="",$C999=""),"",IF($C999="Labour",N($F999)*IFERROR(INDEX(Rates!$B$5:$B$19,MATCH($E999,Rates!$A$5:$A$19,0)),0),N($F999)*N($G999)))</f>
        <v/>
      </c>
      <c r="L999" s="23" t="str">
        <f aca="false">IF(OR($B999="",$C999=""),"",IF(ISNA(MATCH($B999,Jobs!$A$5:$A$204,0)),"Job not found",IF(AND($C999="Labour",ISNA(MATCH($E999,Rates!$A$5:$A$19,0))),"Pick a work centre","OK")))</f>
        <v/>
      </c>
    </row>
    <row r="1000" customFormat="false" ht="15" hidden="false" customHeight="false" outlineLevel="0" collapsed="false">
      <c r="A1000" s="19"/>
      <c r="B1000" s="15"/>
      <c r="C1000" s="15"/>
      <c r="D1000" s="15"/>
      <c r="E1000" s="15"/>
      <c r="F1000" s="21"/>
      <c r="G1000" s="16"/>
      <c r="H1000" s="15"/>
      <c r="I1000" s="15"/>
      <c r="J1000" s="15"/>
      <c r="K1000" s="22" t="str">
        <f aca="false">IF(OR($B1000="",$C1000=""),"",IF($C1000="Labour",N($F1000)*IFERROR(INDEX(Rates!$B$5:$B$19,MATCH($E1000,Rates!$A$5:$A$19,0)),0),N($F1000)*N($G1000)))</f>
        <v/>
      </c>
      <c r="L1000" s="23" t="str">
        <f aca="false">IF(OR($B1000="",$C1000=""),"",IF(ISNA(MATCH($B1000,Jobs!$A$5:$A$204,0)),"Job not found",IF(AND($C1000="Labour",ISNA(MATCH($E1000,Rates!$A$5:$A$19,0))),"Pick a work centre","OK")))</f>
        <v/>
      </c>
    </row>
    <row r="1001" customFormat="false" ht="15" hidden="false" customHeight="false" outlineLevel="0" collapsed="false">
      <c r="A1001" s="19"/>
      <c r="B1001" s="15"/>
      <c r="C1001" s="15"/>
      <c r="D1001" s="15"/>
      <c r="E1001" s="15"/>
      <c r="F1001" s="21"/>
      <c r="G1001" s="16"/>
      <c r="H1001" s="15"/>
      <c r="I1001" s="15"/>
      <c r="J1001" s="15"/>
      <c r="K1001" s="22" t="str">
        <f aca="false">IF(OR($B1001="",$C1001=""),"",IF($C1001="Labour",N($F1001)*IFERROR(INDEX(Rates!$B$5:$B$19,MATCH($E1001,Rates!$A$5:$A$19,0)),0),N($F1001)*N($G1001)))</f>
        <v/>
      </c>
      <c r="L1001" s="23" t="str">
        <f aca="false">IF(OR($B1001="",$C1001=""),"",IF(ISNA(MATCH($B1001,Jobs!$A$5:$A$204,0)),"Job not found",IF(AND($C1001="Labour",ISNA(MATCH($E1001,Rates!$A$5:$A$19,0))),"Pick a work centre","OK")))</f>
        <v/>
      </c>
    </row>
    <row r="1002" customFormat="false" ht="15" hidden="false" customHeight="false" outlineLevel="0" collapsed="false">
      <c r="A1002" s="19"/>
      <c r="B1002" s="15"/>
      <c r="C1002" s="15"/>
      <c r="D1002" s="15"/>
      <c r="E1002" s="15"/>
      <c r="F1002" s="21"/>
      <c r="G1002" s="16"/>
      <c r="H1002" s="15"/>
      <c r="I1002" s="15"/>
      <c r="J1002" s="15"/>
      <c r="K1002" s="22" t="str">
        <f aca="false">IF(OR($B1002="",$C1002=""),"",IF($C1002="Labour",N($F1002)*IFERROR(INDEX(Rates!$B$5:$B$19,MATCH($E1002,Rates!$A$5:$A$19,0)),0),N($F1002)*N($G1002)))</f>
        <v/>
      </c>
      <c r="L1002" s="23" t="str">
        <f aca="false">IF(OR($B1002="",$C1002=""),"",IF(ISNA(MATCH($B1002,Jobs!$A$5:$A$204,0)),"Job not found",IF(AND($C1002="Labour",ISNA(MATCH($E1002,Rates!$A$5:$A$19,0))),"Pick a work centre","OK")))</f>
        <v/>
      </c>
    </row>
    <row r="1003" customFormat="false" ht="15" hidden="false" customHeight="false" outlineLevel="0" collapsed="false">
      <c r="A1003" s="19"/>
      <c r="B1003" s="15"/>
      <c r="C1003" s="15"/>
      <c r="D1003" s="15"/>
      <c r="E1003" s="15"/>
      <c r="F1003" s="21"/>
      <c r="G1003" s="16"/>
      <c r="H1003" s="15"/>
      <c r="I1003" s="15"/>
      <c r="J1003" s="15"/>
      <c r="K1003" s="22" t="str">
        <f aca="false">IF(OR($B1003="",$C1003=""),"",IF($C1003="Labour",N($F1003)*IFERROR(INDEX(Rates!$B$5:$B$19,MATCH($E1003,Rates!$A$5:$A$19,0)),0),N($F1003)*N($G1003)))</f>
        <v/>
      </c>
      <c r="L1003" s="23" t="str">
        <f aca="false">IF(OR($B1003="",$C1003=""),"",IF(ISNA(MATCH($B1003,Jobs!$A$5:$A$204,0)),"Job not found",IF(AND($C1003="Labour",ISNA(MATCH($E1003,Rates!$A$5:$A$19,0))),"Pick a work centre","OK")))</f>
        <v/>
      </c>
    </row>
    <row r="1004" customFormat="false" ht="15" hidden="false" customHeight="false" outlineLevel="0" collapsed="false">
      <c r="A1004" s="19"/>
      <c r="B1004" s="15"/>
      <c r="C1004" s="15"/>
      <c r="D1004" s="15"/>
      <c r="E1004" s="15"/>
      <c r="F1004" s="21"/>
      <c r="G1004" s="16"/>
      <c r="H1004" s="15"/>
      <c r="I1004" s="15"/>
      <c r="J1004" s="15"/>
      <c r="K1004" s="22" t="str">
        <f aca="false">IF(OR($B1004="",$C1004=""),"",IF($C1004="Labour",N($F1004)*IFERROR(INDEX(Rates!$B$5:$B$19,MATCH($E1004,Rates!$A$5:$A$19,0)),0),N($F1004)*N($G1004)))</f>
        <v/>
      </c>
      <c r="L1004" s="23" t="str">
        <f aca="false">IF(OR($B1004="",$C1004=""),"",IF(ISNA(MATCH($B1004,Jobs!$A$5:$A$204,0)),"Job not found",IF(AND($C1004="Labour",ISNA(MATCH($E1004,Rates!$A$5:$A$19,0))),"Pick a work centre","OK")))</f>
        <v/>
      </c>
    </row>
  </sheetData>
  <conditionalFormatting sqref="L5:L1004">
    <cfRule type="expression" priority="2" aboveAverage="0" equalAverage="0" bottom="0" percent="0" rank="0" text="" dxfId="0">
      <formula>AND($L5&lt;&gt;"",$L5&lt;&gt;"OK")</formula>
    </cfRule>
  </conditionalFormatting>
  <dataValidations count="3">
    <dataValidation allowBlank="true" errorStyle="stop" operator="between" showDropDown="false" showErrorMessage="false" showInputMessage="false" sqref="B5:B1004" type="list">
      <formula1>Jobs!$A$5:$A$204</formula1>
      <formula2>0</formula2>
    </dataValidation>
    <dataValidation allowBlank="true" errorStyle="stop" operator="between" showDropDown="false" showErrorMessage="false" showInputMessage="false" sqref="C5:C1004" type="list">
      <formula1>"Material,Labour,Subcontract,Other"</formula1>
      <formula2>0</formula2>
    </dataValidation>
    <dataValidation allowBlank="true" errorStyle="stop" operator="between" showDropDown="false" showErrorMessage="false" showInputMessage="false" sqref="E5:E1004" type="list">
      <formula1>Rates!$A$5:$A$19</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&amp;CJob Costing Sheet  |  Mannin Systems  |  manninsystems.co.uk</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63A3C"/>
    <pageSetUpPr fitToPage="true"/>
  </sheetPr>
  <dimension ref="A1:M2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2" topLeftCell="A1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22"/>
    <col collapsed="false" customWidth="true" hidden="false" outlineLevel="0" max="8" min="3" style="0" width="12"/>
    <col collapsed="false" customWidth="true" hidden="false" outlineLevel="0" max="9" min="9" style="0" width="11"/>
    <col collapsed="false" customWidth="true" hidden="false" outlineLevel="0" max="11" min="10" style="0" width="12"/>
    <col collapsed="false" customWidth="true" hidden="false" outlineLevel="0" max="12" min="12" style="0" width="10"/>
    <col collapsed="false" customWidth="true" hidden="false" outlineLevel="0" max="13" min="13" style="0" width="16"/>
  </cols>
  <sheetData>
    <row r="1" customFormat="false" ht="19.7" hidden="false" customHeight="false" outlineLevel="0" collapsed="false">
      <c r="A1" s="11" t="s">
        <v>96</v>
      </c>
    </row>
    <row r="2" customFormat="false" ht="15" hidden="false" customHeight="false" outlineLevel="0" collapsed="false">
      <c r="A2" s="12" t="s">
        <v>97</v>
      </c>
    </row>
    <row r="4" customFormat="false" ht="15" hidden="false" customHeight="false" outlineLevel="0" collapsed="false">
      <c r="A4" s="24" t="s">
        <v>98</v>
      </c>
    </row>
    <row r="5" customFormat="false" ht="15" hidden="false" customHeight="false" outlineLevel="0" collapsed="false">
      <c r="A5" s="25" t="s">
        <v>99</v>
      </c>
      <c r="B5" s="26" t="n">
        <f aca="false">SUM(Jobs!$G$5:$G$204)</f>
        <v>4750</v>
      </c>
    </row>
    <row r="6" customFormat="false" ht="15" hidden="false" customHeight="false" outlineLevel="0" collapsed="false">
      <c r="A6" s="25" t="s">
        <v>100</v>
      </c>
      <c r="B6" s="26" t="n">
        <f aca="false">SUM($J$13:$J$212)</f>
        <v>4396.25</v>
      </c>
    </row>
    <row r="7" customFormat="false" ht="15" hidden="false" customHeight="false" outlineLevel="0" collapsed="false">
      <c r="A7" s="25" t="s">
        <v>101</v>
      </c>
      <c r="B7" s="27" t="n">
        <f aca="false">IF(B5=0,"",(B5-B6)/B5)</f>
        <v>0.0744736842105263</v>
      </c>
    </row>
    <row r="8" customFormat="false" ht="15" hidden="false" customHeight="false" outlineLevel="0" collapsed="false">
      <c r="A8" s="25" t="s">
        <v>102</v>
      </c>
      <c r="B8" s="28" t="n">
        <f aca="false">COUNTIF($M$13:$M$212,"LOSS")</f>
        <v>1</v>
      </c>
    </row>
    <row r="9" customFormat="false" ht="15" hidden="false" customHeight="false" outlineLevel="0" collapsed="false">
      <c r="A9" s="25" t="s">
        <v>103</v>
      </c>
      <c r="B9" s="28" t="n">
        <f aca="false">COUNTIF($M$13:$M$212,"Below minimum")</f>
        <v>0</v>
      </c>
    </row>
    <row r="12" customFormat="false" ht="43.5" hidden="false" customHeight="true" outlineLevel="0" collapsed="false">
      <c r="A12" s="20" t="s">
        <v>40</v>
      </c>
      <c r="B12" s="20" t="s">
        <v>41</v>
      </c>
      <c r="C12" s="20" t="s">
        <v>47</v>
      </c>
      <c r="D12" s="20" t="s">
        <v>104</v>
      </c>
      <c r="E12" s="20" t="s">
        <v>105</v>
      </c>
      <c r="F12" s="20" t="s">
        <v>106</v>
      </c>
      <c r="G12" s="20" t="s">
        <v>107</v>
      </c>
      <c r="H12" s="20" t="s">
        <v>108</v>
      </c>
      <c r="I12" s="20" t="s">
        <v>109</v>
      </c>
      <c r="J12" s="20" t="s">
        <v>110</v>
      </c>
      <c r="K12" s="20" t="s">
        <v>111</v>
      </c>
      <c r="L12" s="20" t="s">
        <v>112</v>
      </c>
      <c r="M12" s="20" t="s">
        <v>113</v>
      </c>
    </row>
    <row r="13" customFormat="false" ht="15" hidden="false" customHeight="false" outlineLevel="0" collapsed="false">
      <c r="A13" s="23" t="str">
        <f aca="false">IF(Jobs!$A$5="","",Jobs!$A$5)</f>
        <v>J-501</v>
      </c>
      <c r="B13" s="23" t="str">
        <f aca="false">IF($A13="","",Jobs!$B$5&amp;"")</f>
        <v>Harbour Marine</v>
      </c>
      <c r="C13" s="23" t="str">
        <f aca="false">IF($A13="","",Jobs!$H$5&amp;"")</f>
        <v>Complete</v>
      </c>
      <c r="D13" s="29" t="n">
        <f aca="false">IF($A13="","",N(Jobs!$G$5))</f>
        <v>2400</v>
      </c>
      <c r="E13" s="29" t="n">
        <f aca="false">IF($A13="","",SUMIFS(Costs!$K$5:$K$1004,Costs!$B$5:$B$1004,$A13,Costs!$C$5:$C$1004,"Material"))</f>
        <v>620</v>
      </c>
      <c r="F13" s="29" t="n">
        <f aca="false">IF($A13="","",SUMIFS(Costs!$K$5:$K$1004,Costs!$B$5:$B$1004,$A13,Costs!$C$5:$C$1004,"Labour"))</f>
        <v>984</v>
      </c>
      <c r="G13" s="29" t="n">
        <f aca="false">IF($A13="","",F13*Rates!$E$5)</f>
        <v>246</v>
      </c>
      <c r="H13" s="29" t="n">
        <f aca="false">IF($A13="","",SUMIFS(Costs!$K$5:$K$1004,Costs!$B$5:$B$1004,$A13,Costs!$C$5:$C$1004,"Subcontract"))</f>
        <v>180</v>
      </c>
      <c r="I13" s="29" t="n">
        <f aca="false">IF($A13="","",SUMIFS(Costs!$K$5:$K$1004,Costs!$B$5:$B$1004,$A13,Costs!$C$5:$C$1004,"Other"))</f>
        <v>0</v>
      </c>
      <c r="J13" s="29" t="n">
        <f aca="false">IF($A13="","",SUM(E13:I13))</f>
        <v>2030</v>
      </c>
      <c r="K13" s="30" t="n">
        <f aca="false">IF($A13="","",D13-J13)</f>
        <v>370</v>
      </c>
      <c r="L13" s="31" t="n">
        <f aca="false">IF(OR($A13="",N(D13)=0),"",K13/D13)</f>
        <v>0.154166666666667</v>
      </c>
      <c r="M13" s="23" t="str">
        <f aca="false">IF($A13="","",IF(N(D13)=0,"No quote",IF(L13&lt;0,"LOSS",IF(L13&lt;Rates!$E$7,"Below minimum","OK"))))</f>
        <v>OK</v>
      </c>
    </row>
    <row r="14" customFormat="false" ht="15" hidden="false" customHeight="false" outlineLevel="0" collapsed="false">
      <c r="A14" s="23" t="str">
        <f aca="false">IF(Jobs!$A$6="","",Jobs!$A$6)</f>
        <v>J-502</v>
      </c>
      <c r="B14" s="23" t="str">
        <f aca="false">IF($A14="","",Jobs!$B$6&amp;"")</f>
        <v>Northside Farms</v>
      </c>
      <c r="C14" s="23" t="str">
        <f aca="false">IF($A14="","",Jobs!$H$6&amp;"")</f>
        <v>Complete</v>
      </c>
      <c r="D14" s="29" t="n">
        <f aca="false">IF($A14="","",N(Jobs!$G$6))</f>
        <v>1450</v>
      </c>
      <c r="E14" s="29" t="n">
        <f aca="false">IF($A14="","",SUMIFS(Costs!$K$5:$K$1004,Costs!$B$5:$B$1004,$A14,Costs!$C$5:$C$1004,"Material"))</f>
        <v>480</v>
      </c>
      <c r="F14" s="29" t="n">
        <f aca="false">IF($A14="","",SUMIFS(Costs!$K$5:$K$1004,Costs!$B$5:$B$1004,$A14,Costs!$C$5:$C$1004,"Labour"))</f>
        <v>481</v>
      </c>
      <c r="G14" s="29" t="n">
        <f aca="false">IF($A14="","",F14*Rates!$E$5)</f>
        <v>120.25</v>
      </c>
      <c r="H14" s="29" t="n">
        <f aca="false">IF($A14="","",SUMIFS(Costs!$K$5:$K$1004,Costs!$B$5:$B$1004,$A14,Costs!$C$5:$C$1004,"Subcontract"))</f>
        <v>220</v>
      </c>
      <c r="I14" s="29" t="n">
        <f aca="false">IF($A14="","",SUMIFS(Costs!$K$5:$K$1004,Costs!$B$5:$B$1004,$A14,Costs!$C$5:$C$1004,"Other"))</f>
        <v>0</v>
      </c>
      <c r="J14" s="29" t="n">
        <f aca="false">IF($A14="","",SUM(E14:I14))</f>
        <v>1301.25</v>
      </c>
      <c r="K14" s="30" t="n">
        <f aca="false">IF($A14="","",D14-J14)</f>
        <v>148.75</v>
      </c>
      <c r="L14" s="31" t="n">
        <f aca="false">IF(OR($A14="",N(D14)=0),"",K14/D14)</f>
        <v>0.102586206896552</v>
      </c>
      <c r="M14" s="23" t="str">
        <f aca="false">IF($A14="","",IF(N(D14)=0,"No quote",IF(L14&lt;0,"LOSS",IF(L14&lt;Rates!$E$7,"Below minimum","OK"))))</f>
        <v>OK</v>
      </c>
    </row>
    <row r="15" customFormat="false" ht="15" hidden="false" customHeight="false" outlineLevel="0" collapsed="false">
      <c r="A15" s="23" t="str">
        <f aca="false">IF(Jobs!$A$7="","",Jobs!$A$7)</f>
        <v>J-503</v>
      </c>
      <c r="B15" s="23" t="str">
        <f aca="false">IF($A15="","",Jobs!$B$7&amp;"")</f>
        <v>Castle Builders</v>
      </c>
      <c r="C15" s="23" t="str">
        <f aca="false">IF($A15="","",Jobs!$H$7&amp;"")</f>
        <v>Complete</v>
      </c>
      <c r="D15" s="29" t="n">
        <f aca="false">IF($A15="","",N(Jobs!$G$7))</f>
        <v>900</v>
      </c>
      <c r="E15" s="29" t="n">
        <f aca="false">IF($A15="","",SUMIFS(Costs!$K$5:$K$1004,Costs!$B$5:$B$1004,$A15,Costs!$C$5:$C$1004,"Material"))</f>
        <v>520</v>
      </c>
      <c r="F15" s="29" t="n">
        <f aca="false">IF($A15="","",SUMIFS(Costs!$K$5:$K$1004,Costs!$B$5:$B$1004,$A15,Costs!$C$5:$C$1004,"Labour"))</f>
        <v>436</v>
      </c>
      <c r="G15" s="29" t="n">
        <f aca="false">IF($A15="","",F15*Rates!$E$5)</f>
        <v>109</v>
      </c>
      <c r="H15" s="29" t="n">
        <f aca="false">IF($A15="","",SUMIFS(Costs!$K$5:$K$1004,Costs!$B$5:$B$1004,$A15,Costs!$C$5:$C$1004,"Subcontract"))</f>
        <v>0</v>
      </c>
      <c r="I15" s="29" t="n">
        <f aca="false">IF($A15="","",SUMIFS(Costs!$K$5:$K$1004,Costs!$B$5:$B$1004,$A15,Costs!$C$5:$C$1004,"Other"))</f>
        <v>0</v>
      </c>
      <c r="J15" s="29" t="n">
        <f aca="false">IF($A15="","",SUM(E15:I15))</f>
        <v>1065</v>
      </c>
      <c r="K15" s="30" t="n">
        <f aca="false">IF($A15="","",D15-J15)</f>
        <v>-165</v>
      </c>
      <c r="L15" s="31" t="n">
        <f aca="false">IF(OR($A15="",N(D15)=0),"",K15/D15)</f>
        <v>-0.183333333333333</v>
      </c>
      <c r="M15" s="23" t="str">
        <f aca="false">IF($A15="","",IF(N(D15)=0,"No quote",IF(L15&lt;0,"LOSS",IF(L15&lt;Rates!$E$7,"Below minimum","OK"))))</f>
        <v>LOSS</v>
      </c>
    </row>
    <row r="16" customFormat="false" ht="15" hidden="false" customHeight="false" outlineLevel="0" collapsed="false">
      <c r="A16" s="23" t="str">
        <f aca="false">IF(Jobs!$A$8="","",Jobs!$A$8)</f>
        <v/>
      </c>
      <c r="B16" s="23" t="str">
        <f aca="false">IF($A16="","",Jobs!$B$8&amp;"")</f>
        <v/>
      </c>
      <c r="C16" s="23" t="str">
        <f aca="false">IF($A16="","",Jobs!$H$8&amp;"")</f>
        <v/>
      </c>
      <c r="D16" s="29" t="str">
        <f aca="false">IF($A16="","",N(Jobs!$G$8))</f>
        <v/>
      </c>
      <c r="E16" s="29" t="str">
        <f aca="false">IF($A16="","",SUMIFS(Costs!$K$5:$K$1004,Costs!$B$5:$B$1004,$A16,Costs!$C$5:$C$1004,"Material"))</f>
        <v/>
      </c>
      <c r="F16" s="29" t="str">
        <f aca="false">IF($A16="","",SUMIFS(Costs!$K$5:$K$1004,Costs!$B$5:$B$1004,$A16,Costs!$C$5:$C$1004,"Labour"))</f>
        <v/>
      </c>
      <c r="G16" s="29" t="str">
        <f aca="false">IF($A16="","",F16*Rates!$E$5)</f>
        <v/>
      </c>
      <c r="H16" s="29" t="str">
        <f aca="false">IF($A16="","",SUMIFS(Costs!$K$5:$K$1004,Costs!$B$5:$B$1004,$A16,Costs!$C$5:$C$1004,"Subcontract"))</f>
        <v/>
      </c>
      <c r="I16" s="29" t="str">
        <f aca="false">IF($A16="","",SUMIFS(Costs!$K$5:$K$1004,Costs!$B$5:$B$1004,$A16,Costs!$C$5:$C$1004,"Other"))</f>
        <v/>
      </c>
      <c r="J16" s="29" t="str">
        <f aca="false">IF($A16="","",SUM(E16:I16))</f>
        <v/>
      </c>
      <c r="K16" s="30" t="str">
        <f aca="false">IF($A16="","",D16-J16)</f>
        <v/>
      </c>
      <c r="L16" s="31" t="str">
        <f aca="false">IF(OR($A16="",N(D16)=0),"",K16/D16)</f>
        <v/>
      </c>
      <c r="M16" s="23" t="str">
        <f aca="false">IF($A16="","",IF(N(D16)=0,"No quote",IF(L16&lt;0,"LOSS",IF(L16&lt;Rates!$E$7,"Below minimum","OK"))))</f>
        <v/>
      </c>
    </row>
    <row r="17" customFormat="false" ht="15" hidden="false" customHeight="false" outlineLevel="0" collapsed="false">
      <c r="A17" s="23" t="str">
        <f aca="false">IF(Jobs!$A$9="","",Jobs!$A$9)</f>
        <v/>
      </c>
      <c r="B17" s="23" t="str">
        <f aca="false">IF($A17="","",Jobs!$B$9&amp;"")</f>
        <v/>
      </c>
      <c r="C17" s="23" t="str">
        <f aca="false">IF($A17="","",Jobs!$H$9&amp;"")</f>
        <v/>
      </c>
      <c r="D17" s="29" t="str">
        <f aca="false">IF($A17="","",N(Jobs!$G$9))</f>
        <v/>
      </c>
      <c r="E17" s="29" t="str">
        <f aca="false">IF($A17="","",SUMIFS(Costs!$K$5:$K$1004,Costs!$B$5:$B$1004,$A17,Costs!$C$5:$C$1004,"Material"))</f>
        <v/>
      </c>
      <c r="F17" s="29" t="str">
        <f aca="false">IF($A17="","",SUMIFS(Costs!$K$5:$K$1004,Costs!$B$5:$B$1004,$A17,Costs!$C$5:$C$1004,"Labour"))</f>
        <v/>
      </c>
      <c r="G17" s="29" t="str">
        <f aca="false">IF($A17="","",F17*Rates!$E$5)</f>
        <v/>
      </c>
      <c r="H17" s="29" t="str">
        <f aca="false">IF($A17="","",SUMIFS(Costs!$K$5:$K$1004,Costs!$B$5:$B$1004,$A17,Costs!$C$5:$C$1004,"Subcontract"))</f>
        <v/>
      </c>
      <c r="I17" s="29" t="str">
        <f aca="false">IF($A17="","",SUMIFS(Costs!$K$5:$K$1004,Costs!$B$5:$B$1004,$A17,Costs!$C$5:$C$1004,"Other"))</f>
        <v/>
      </c>
      <c r="J17" s="29" t="str">
        <f aca="false">IF($A17="","",SUM(E17:I17))</f>
        <v/>
      </c>
      <c r="K17" s="30" t="str">
        <f aca="false">IF($A17="","",D17-J17)</f>
        <v/>
      </c>
      <c r="L17" s="31" t="str">
        <f aca="false">IF(OR($A17="",N(D17)=0),"",K17/D17)</f>
        <v/>
      </c>
      <c r="M17" s="23" t="str">
        <f aca="false">IF($A17="","",IF(N(D17)=0,"No quote",IF(L17&lt;0,"LOSS",IF(L17&lt;Rates!$E$7,"Below minimum","OK"))))</f>
        <v/>
      </c>
    </row>
    <row r="18" customFormat="false" ht="15" hidden="false" customHeight="false" outlineLevel="0" collapsed="false">
      <c r="A18" s="23" t="str">
        <f aca="false">IF(Jobs!$A$10="","",Jobs!$A$10)</f>
        <v/>
      </c>
      <c r="B18" s="23" t="str">
        <f aca="false">IF($A18="","",Jobs!$B$10&amp;"")</f>
        <v/>
      </c>
      <c r="C18" s="23" t="str">
        <f aca="false">IF($A18="","",Jobs!$H$10&amp;"")</f>
        <v/>
      </c>
      <c r="D18" s="29" t="str">
        <f aca="false">IF($A18="","",N(Jobs!$G$10))</f>
        <v/>
      </c>
      <c r="E18" s="29" t="str">
        <f aca="false">IF($A18="","",SUMIFS(Costs!$K$5:$K$1004,Costs!$B$5:$B$1004,$A18,Costs!$C$5:$C$1004,"Material"))</f>
        <v/>
      </c>
      <c r="F18" s="29" t="str">
        <f aca="false">IF($A18="","",SUMIFS(Costs!$K$5:$K$1004,Costs!$B$5:$B$1004,$A18,Costs!$C$5:$C$1004,"Labour"))</f>
        <v/>
      </c>
      <c r="G18" s="29" t="str">
        <f aca="false">IF($A18="","",F18*Rates!$E$5)</f>
        <v/>
      </c>
      <c r="H18" s="29" t="str">
        <f aca="false">IF($A18="","",SUMIFS(Costs!$K$5:$K$1004,Costs!$B$5:$B$1004,$A18,Costs!$C$5:$C$1004,"Subcontract"))</f>
        <v/>
      </c>
      <c r="I18" s="29" t="str">
        <f aca="false">IF($A18="","",SUMIFS(Costs!$K$5:$K$1004,Costs!$B$5:$B$1004,$A18,Costs!$C$5:$C$1004,"Other"))</f>
        <v/>
      </c>
      <c r="J18" s="29" t="str">
        <f aca="false">IF($A18="","",SUM(E18:I18))</f>
        <v/>
      </c>
      <c r="K18" s="30" t="str">
        <f aca="false">IF($A18="","",D18-J18)</f>
        <v/>
      </c>
      <c r="L18" s="31" t="str">
        <f aca="false">IF(OR($A18="",N(D18)=0),"",K18/D18)</f>
        <v/>
      </c>
      <c r="M18" s="23" t="str">
        <f aca="false">IF($A18="","",IF(N(D18)=0,"No quote",IF(L18&lt;0,"LOSS",IF(L18&lt;Rates!$E$7,"Below minimum","OK"))))</f>
        <v/>
      </c>
    </row>
    <row r="19" customFormat="false" ht="15" hidden="false" customHeight="false" outlineLevel="0" collapsed="false">
      <c r="A19" s="23" t="str">
        <f aca="false">IF(Jobs!$A$11="","",Jobs!$A$11)</f>
        <v/>
      </c>
      <c r="B19" s="23" t="str">
        <f aca="false">IF($A19="","",Jobs!$B$11&amp;"")</f>
        <v/>
      </c>
      <c r="C19" s="23" t="str">
        <f aca="false">IF($A19="","",Jobs!$H$11&amp;"")</f>
        <v/>
      </c>
      <c r="D19" s="29" t="str">
        <f aca="false">IF($A19="","",N(Jobs!$G$11))</f>
        <v/>
      </c>
      <c r="E19" s="29" t="str">
        <f aca="false">IF($A19="","",SUMIFS(Costs!$K$5:$K$1004,Costs!$B$5:$B$1004,$A19,Costs!$C$5:$C$1004,"Material"))</f>
        <v/>
      </c>
      <c r="F19" s="29" t="str">
        <f aca="false">IF($A19="","",SUMIFS(Costs!$K$5:$K$1004,Costs!$B$5:$B$1004,$A19,Costs!$C$5:$C$1004,"Labour"))</f>
        <v/>
      </c>
      <c r="G19" s="29" t="str">
        <f aca="false">IF($A19="","",F19*Rates!$E$5)</f>
        <v/>
      </c>
      <c r="H19" s="29" t="str">
        <f aca="false">IF($A19="","",SUMIFS(Costs!$K$5:$K$1004,Costs!$B$5:$B$1004,$A19,Costs!$C$5:$C$1004,"Subcontract"))</f>
        <v/>
      </c>
      <c r="I19" s="29" t="str">
        <f aca="false">IF($A19="","",SUMIFS(Costs!$K$5:$K$1004,Costs!$B$5:$B$1004,$A19,Costs!$C$5:$C$1004,"Other"))</f>
        <v/>
      </c>
      <c r="J19" s="29" t="str">
        <f aca="false">IF($A19="","",SUM(E19:I19))</f>
        <v/>
      </c>
      <c r="K19" s="30" t="str">
        <f aca="false">IF($A19="","",D19-J19)</f>
        <v/>
      </c>
      <c r="L19" s="31" t="str">
        <f aca="false">IF(OR($A19="",N(D19)=0),"",K19/D19)</f>
        <v/>
      </c>
      <c r="M19" s="23" t="str">
        <f aca="false">IF($A19="","",IF(N(D19)=0,"No quote",IF(L19&lt;0,"LOSS",IF(L19&lt;Rates!$E$7,"Below minimum","OK"))))</f>
        <v/>
      </c>
    </row>
    <row r="20" customFormat="false" ht="15" hidden="false" customHeight="false" outlineLevel="0" collapsed="false">
      <c r="A20" s="23" t="str">
        <f aca="false">IF(Jobs!$A$12="","",Jobs!$A$12)</f>
        <v/>
      </c>
      <c r="B20" s="23" t="str">
        <f aca="false">IF($A20="","",Jobs!$B$12&amp;"")</f>
        <v/>
      </c>
      <c r="C20" s="23" t="str">
        <f aca="false">IF($A20="","",Jobs!$H$12&amp;"")</f>
        <v/>
      </c>
      <c r="D20" s="29" t="str">
        <f aca="false">IF($A20="","",N(Jobs!$G$12))</f>
        <v/>
      </c>
      <c r="E20" s="29" t="str">
        <f aca="false">IF($A20="","",SUMIFS(Costs!$K$5:$K$1004,Costs!$B$5:$B$1004,$A20,Costs!$C$5:$C$1004,"Material"))</f>
        <v/>
      </c>
      <c r="F20" s="29" t="str">
        <f aca="false">IF($A20="","",SUMIFS(Costs!$K$5:$K$1004,Costs!$B$5:$B$1004,$A20,Costs!$C$5:$C$1004,"Labour"))</f>
        <v/>
      </c>
      <c r="G20" s="29" t="str">
        <f aca="false">IF($A20="","",F20*Rates!$E$5)</f>
        <v/>
      </c>
      <c r="H20" s="29" t="str">
        <f aca="false">IF($A20="","",SUMIFS(Costs!$K$5:$K$1004,Costs!$B$5:$B$1004,$A20,Costs!$C$5:$C$1004,"Subcontract"))</f>
        <v/>
      </c>
      <c r="I20" s="29" t="str">
        <f aca="false">IF($A20="","",SUMIFS(Costs!$K$5:$K$1004,Costs!$B$5:$B$1004,$A20,Costs!$C$5:$C$1004,"Other"))</f>
        <v/>
      </c>
      <c r="J20" s="29" t="str">
        <f aca="false">IF($A20="","",SUM(E20:I20))</f>
        <v/>
      </c>
      <c r="K20" s="30" t="str">
        <f aca="false">IF($A20="","",D20-J20)</f>
        <v/>
      </c>
      <c r="L20" s="31" t="str">
        <f aca="false">IF(OR($A20="",N(D20)=0),"",K20/D20)</f>
        <v/>
      </c>
      <c r="M20" s="23" t="str">
        <f aca="false">IF($A20="","",IF(N(D20)=0,"No quote",IF(L20&lt;0,"LOSS",IF(L20&lt;Rates!$E$7,"Below minimum","OK"))))</f>
        <v/>
      </c>
    </row>
    <row r="21" customFormat="false" ht="15" hidden="false" customHeight="false" outlineLevel="0" collapsed="false">
      <c r="A21" s="23" t="str">
        <f aca="false">IF(Jobs!$A$13="","",Jobs!$A$13)</f>
        <v/>
      </c>
      <c r="B21" s="23" t="str">
        <f aca="false">IF($A21="","",Jobs!$B$13&amp;"")</f>
        <v/>
      </c>
      <c r="C21" s="23" t="str">
        <f aca="false">IF($A21="","",Jobs!$H$13&amp;"")</f>
        <v/>
      </c>
      <c r="D21" s="29" t="str">
        <f aca="false">IF($A21="","",N(Jobs!$G$13))</f>
        <v/>
      </c>
      <c r="E21" s="29" t="str">
        <f aca="false">IF($A21="","",SUMIFS(Costs!$K$5:$K$1004,Costs!$B$5:$B$1004,$A21,Costs!$C$5:$C$1004,"Material"))</f>
        <v/>
      </c>
      <c r="F21" s="29" t="str">
        <f aca="false">IF($A21="","",SUMIFS(Costs!$K$5:$K$1004,Costs!$B$5:$B$1004,$A21,Costs!$C$5:$C$1004,"Labour"))</f>
        <v/>
      </c>
      <c r="G21" s="29" t="str">
        <f aca="false">IF($A21="","",F21*Rates!$E$5)</f>
        <v/>
      </c>
      <c r="H21" s="29" t="str">
        <f aca="false">IF($A21="","",SUMIFS(Costs!$K$5:$K$1004,Costs!$B$5:$B$1004,$A21,Costs!$C$5:$C$1004,"Subcontract"))</f>
        <v/>
      </c>
      <c r="I21" s="29" t="str">
        <f aca="false">IF($A21="","",SUMIFS(Costs!$K$5:$K$1004,Costs!$B$5:$B$1004,$A21,Costs!$C$5:$C$1004,"Other"))</f>
        <v/>
      </c>
      <c r="J21" s="29" t="str">
        <f aca="false">IF($A21="","",SUM(E21:I21))</f>
        <v/>
      </c>
      <c r="K21" s="30" t="str">
        <f aca="false">IF($A21="","",D21-J21)</f>
        <v/>
      </c>
      <c r="L21" s="31" t="str">
        <f aca="false">IF(OR($A21="",N(D21)=0),"",K21/D21)</f>
        <v/>
      </c>
      <c r="M21" s="23" t="str">
        <f aca="false">IF($A21="","",IF(N(D21)=0,"No quote",IF(L21&lt;0,"LOSS",IF(L21&lt;Rates!$E$7,"Below minimum","OK"))))</f>
        <v/>
      </c>
    </row>
    <row r="22" customFormat="false" ht="15" hidden="false" customHeight="false" outlineLevel="0" collapsed="false">
      <c r="A22" s="23" t="str">
        <f aca="false">IF(Jobs!$A$14="","",Jobs!$A$14)</f>
        <v/>
      </c>
      <c r="B22" s="23" t="str">
        <f aca="false">IF($A22="","",Jobs!$B$14&amp;"")</f>
        <v/>
      </c>
      <c r="C22" s="23" t="str">
        <f aca="false">IF($A22="","",Jobs!$H$14&amp;"")</f>
        <v/>
      </c>
      <c r="D22" s="29" t="str">
        <f aca="false">IF($A22="","",N(Jobs!$G$14))</f>
        <v/>
      </c>
      <c r="E22" s="29" t="str">
        <f aca="false">IF($A22="","",SUMIFS(Costs!$K$5:$K$1004,Costs!$B$5:$B$1004,$A22,Costs!$C$5:$C$1004,"Material"))</f>
        <v/>
      </c>
      <c r="F22" s="29" t="str">
        <f aca="false">IF($A22="","",SUMIFS(Costs!$K$5:$K$1004,Costs!$B$5:$B$1004,$A22,Costs!$C$5:$C$1004,"Labour"))</f>
        <v/>
      </c>
      <c r="G22" s="29" t="str">
        <f aca="false">IF($A22="","",F22*Rates!$E$5)</f>
        <v/>
      </c>
      <c r="H22" s="29" t="str">
        <f aca="false">IF($A22="","",SUMIFS(Costs!$K$5:$K$1004,Costs!$B$5:$B$1004,$A22,Costs!$C$5:$C$1004,"Subcontract"))</f>
        <v/>
      </c>
      <c r="I22" s="29" t="str">
        <f aca="false">IF($A22="","",SUMIFS(Costs!$K$5:$K$1004,Costs!$B$5:$B$1004,$A22,Costs!$C$5:$C$1004,"Other"))</f>
        <v/>
      </c>
      <c r="J22" s="29" t="str">
        <f aca="false">IF($A22="","",SUM(E22:I22))</f>
        <v/>
      </c>
      <c r="K22" s="30" t="str">
        <f aca="false">IF($A22="","",D22-J22)</f>
        <v/>
      </c>
      <c r="L22" s="31" t="str">
        <f aca="false">IF(OR($A22="",N(D22)=0),"",K22/D22)</f>
        <v/>
      </c>
      <c r="M22" s="23" t="str">
        <f aca="false">IF($A22="","",IF(N(D22)=0,"No quote",IF(L22&lt;0,"LOSS",IF(L22&lt;Rates!$E$7,"Below minimum","OK"))))</f>
        <v/>
      </c>
    </row>
    <row r="23" customFormat="false" ht="15" hidden="false" customHeight="false" outlineLevel="0" collapsed="false">
      <c r="A23" s="23" t="str">
        <f aca="false">IF(Jobs!$A$15="","",Jobs!$A$15)</f>
        <v/>
      </c>
      <c r="B23" s="23" t="str">
        <f aca="false">IF($A23="","",Jobs!$B$15&amp;"")</f>
        <v/>
      </c>
      <c r="C23" s="23" t="str">
        <f aca="false">IF($A23="","",Jobs!$H$15&amp;"")</f>
        <v/>
      </c>
      <c r="D23" s="29" t="str">
        <f aca="false">IF($A23="","",N(Jobs!$G$15))</f>
        <v/>
      </c>
      <c r="E23" s="29" t="str">
        <f aca="false">IF($A23="","",SUMIFS(Costs!$K$5:$K$1004,Costs!$B$5:$B$1004,$A23,Costs!$C$5:$C$1004,"Material"))</f>
        <v/>
      </c>
      <c r="F23" s="29" t="str">
        <f aca="false">IF($A23="","",SUMIFS(Costs!$K$5:$K$1004,Costs!$B$5:$B$1004,$A23,Costs!$C$5:$C$1004,"Labour"))</f>
        <v/>
      </c>
      <c r="G23" s="29" t="str">
        <f aca="false">IF($A23="","",F23*Rates!$E$5)</f>
        <v/>
      </c>
      <c r="H23" s="29" t="str">
        <f aca="false">IF($A23="","",SUMIFS(Costs!$K$5:$K$1004,Costs!$B$5:$B$1004,$A23,Costs!$C$5:$C$1004,"Subcontract"))</f>
        <v/>
      </c>
      <c r="I23" s="29" t="str">
        <f aca="false">IF($A23="","",SUMIFS(Costs!$K$5:$K$1004,Costs!$B$5:$B$1004,$A23,Costs!$C$5:$C$1004,"Other"))</f>
        <v/>
      </c>
      <c r="J23" s="29" t="str">
        <f aca="false">IF($A23="","",SUM(E23:I23))</f>
        <v/>
      </c>
      <c r="K23" s="30" t="str">
        <f aca="false">IF($A23="","",D23-J23)</f>
        <v/>
      </c>
      <c r="L23" s="31" t="str">
        <f aca="false">IF(OR($A23="",N(D23)=0),"",K23/D23)</f>
        <v/>
      </c>
      <c r="M23" s="23" t="str">
        <f aca="false">IF($A23="","",IF(N(D23)=0,"No quote",IF(L23&lt;0,"LOSS",IF(L23&lt;Rates!$E$7,"Below minimum","OK"))))</f>
        <v/>
      </c>
    </row>
    <row r="24" customFormat="false" ht="15" hidden="false" customHeight="false" outlineLevel="0" collapsed="false">
      <c r="A24" s="23" t="str">
        <f aca="false">IF(Jobs!$A$16="","",Jobs!$A$16)</f>
        <v/>
      </c>
      <c r="B24" s="23" t="str">
        <f aca="false">IF($A24="","",Jobs!$B$16&amp;"")</f>
        <v/>
      </c>
      <c r="C24" s="23" t="str">
        <f aca="false">IF($A24="","",Jobs!$H$16&amp;"")</f>
        <v/>
      </c>
      <c r="D24" s="29" t="str">
        <f aca="false">IF($A24="","",N(Jobs!$G$16))</f>
        <v/>
      </c>
      <c r="E24" s="29" t="str">
        <f aca="false">IF($A24="","",SUMIFS(Costs!$K$5:$K$1004,Costs!$B$5:$B$1004,$A24,Costs!$C$5:$C$1004,"Material"))</f>
        <v/>
      </c>
      <c r="F24" s="29" t="str">
        <f aca="false">IF($A24="","",SUMIFS(Costs!$K$5:$K$1004,Costs!$B$5:$B$1004,$A24,Costs!$C$5:$C$1004,"Labour"))</f>
        <v/>
      </c>
      <c r="G24" s="29" t="str">
        <f aca="false">IF($A24="","",F24*Rates!$E$5)</f>
        <v/>
      </c>
      <c r="H24" s="29" t="str">
        <f aca="false">IF($A24="","",SUMIFS(Costs!$K$5:$K$1004,Costs!$B$5:$B$1004,$A24,Costs!$C$5:$C$1004,"Subcontract"))</f>
        <v/>
      </c>
      <c r="I24" s="29" t="str">
        <f aca="false">IF($A24="","",SUMIFS(Costs!$K$5:$K$1004,Costs!$B$5:$B$1004,$A24,Costs!$C$5:$C$1004,"Other"))</f>
        <v/>
      </c>
      <c r="J24" s="29" t="str">
        <f aca="false">IF($A24="","",SUM(E24:I24))</f>
        <v/>
      </c>
      <c r="K24" s="30" t="str">
        <f aca="false">IF($A24="","",D24-J24)</f>
        <v/>
      </c>
      <c r="L24" s="31" t="str">
        <f aca="false">IF(OR($A24="",N(D24)=0),"",K24/D24)</f>
        <v/>
      </c>
      <c r="M24" s="23" t="str">
        <f aca="false">IF($A24="","",IF(N(D24)=0,"No quote",IF(L24&lt;0,"LOSS",IF(L24&lt;Rates!$E$7,"Below minimum","OK"))))</f>
        <v/>
      </c>
    </row>
    <row r="25" customFormat="false" ht="15" hidden="false" customHeight="false" outlineLevel="0" collapsed="false">
      <c r="A25" s="23" t="str">
        <f aca="false">IF(Jobs!$A$17="","",Jobs!$A$17)</f>
        <v/>
      </c>
      <c r="B25" s="23" t="str">
        <f aca="false">IF($A25="","",Jobs!$B$17&amp;"")</f>
        <v/>
      </c>
      <c r="C25" s="23" t="str">
        <f aca="false">IF($A25="","",Jobs!$H$17&amp;"")</f>
        <v/>
      </c>
      <c r="D25" s="29" t="str">
        <f aca="false">IF($A25="","",N(Jobs!$G$17))</f>
        <v/>
      </c>
      <c r="E25" s="29" t="str">
        <f aca="false">IF($A25="","",SUMIFS(Costs!$K$5:$K$1004,Costs!$B$5:$B$1004,$A25,Costs!$C$5:$C$1004,"Material"))</f>
        <v/>
      </c>
      <c r="F25" s="29" t="str">
        <f aca="false">IF($A25="","",SUMIFS(Costs!$K$5:$K$1004,Costs!$B$5:$B$1004,$A25,Costs!$C$5:$C$1004,"Labour"))</f>
        <v/>
      </c>
      <c r="G25" s="29" t="str">
        <f aca="false">IF($A25="","",F25*Rates!$E$5)</f>
        <v/>
      </c>
      <c r="H25" s="29" t="str">
        <f aca="false">IF($A25="","",SUMIFS(Costs!$K$5:$K$1004,Costs!$B$5:$B$1004,$A25,Costs!$C$5:$C$1004,"Subcontract"))</f>
        <v/>
      </c>
      <c r="I25" s="29" t="str">
        <f aca="false">IF($A25="","",SUMIFS(Costs!$K$5:$K$1004,Costs!$B$5:$B$1004,$A25,Costs!$C$5:$C$1004,"Other"))</f>
        <v/>
      </c>
      <c r="J25" s="29" t="str">
        <f aca="false">IF($A25="","",SUM(E25:I25))</f>
        <v/>
      </c>
      <c r="K25" s="30" t="str">
        <f aca="false">IF($A25="","",D25-J25)</f>
        <v/>
      </c>
      <c r="L25" s="31" t="str">
        <f aca="false">IF(OR($A25="",N(D25)=0),"",K25/D25)</f>
        <v/>
      </c>
      <c r="M25" s="23" t="str">
        <f aca="false">IF($A25="","",IF(N(D25)=0,"No quote",IF(L25&lt;0,"LOSS",IF(L25&lt;Rates!$E$7,"Below minimum","OK"))))</f>
        <v/>
      </c>
    </row>
    <row r="26" customFormat="false" ht="15" hidden="false" customHeight="false" outlineLevel="0" collapsed="false">
      <c r="A26" s="23" t="str">
        <f aca="false">IF(Jobs!$A$18="","",Jobs!$A$18)</f>
        <v/>
      </c>
      <c r="B26" s="23" t="str">
        <f aca="false">IF($A26="","",Jobs!$B$18&amp;"")</f>
        <v/>
      </c>
      <c r="C26" s="23" t="str">
        <f aca="false">IF($A26="","",Jobs!$H$18&amp;"")</f>
        <v/>
      </c>
      <c r="D26" s="29" t="str">
        <f aca="false">IF($A26="","",N(Jobs!$G$18))</f>
        <v/>
      </c>
      <c r="E26" s="29" t="str">
        <f aca="false">IF($A26="","",SUMIFS(Costs!$K$5:$K$1004,Costs!$B$5:$B$1004,$A26,Costs!$C$5:$C$1004,"Material"))</f>
        <v/>
      </c>
      <c r="F26" s="29" t="str">
        <f aca="false">IF($A26="","",SUMIFS(Costs!$K$5:$K$1004,Costs!$B$5:$B$1004,$A26,Costs!$C$5:$C$1004,"Labour"))</f>
        <v/>
      </c>
      <c r="G26" s="29" t="str">
        <f aca="false">IF($A26="","",F26*Rates!$E$5)</f>
        <v/>
      </c>
      <c r="H26" s="29" t="str">
        <f aca="false">IF($A26="","",SUMIFS(Costs!$K$5:$K$1004,Costs!$B$5:$B$1004,$A26,Costs!$C$5:$C$1004,"Subcontract"))</f>
        <v/>
      </c>
      <c r="I26" s="29" t="str">
        <f aca="false">IF($A26="","",SUMIFS(Costs!$K$5:$K$1004,Costs!$B$5:$B$1004,$A26,Costs!$C$5:$C$1004,"Other"))</f>
        <v/>
      </c>
      <c r="J26" s="29" t="str">
        <f aca="false">IF($A26="","",SUM(E26:I26))</f>
        <v/>
      </c>
      <c r="K26" s="30" t="str">
        <f aca="false">IF($A26="","",D26-J26)</f>
        <v/>
      </c>
      <c r="L26" s="31" t="str">
        <f aca="false">IF(OR($A26="",N(D26)=0),"",K26/D26)</f>
        <v/>
      </c>
      <c r="M26" s="23" t="str">
        <f aca="false">IF($A26="","",IF(N(D26)=0,"No quote",IF(L26&lt;0,"LOSS",IF(L26&lt;Rates!$E$7,"Below minimum","OK"))))</f>
        <v/>
      </c>
    </row>
    <row r="27" customFormat="false" ht="15" hidden="false" customHeight="false" outlineLevel="0" collapsed="false">
      <c r="A27" s="23" t="str">
        <f aca="false">IF(Jobs!$A$19="","",Jobs!$A$19)</f>
        <v/>
      </c>
      <c r="B27" s="23" t="str">
        <f aca="false">IF($A27="","",Jobs!$B$19&amp;"")</f>
        <v/>
      </c>
      <c r="C27" s="23" t="str">
        <f aca="false">IF($A27="","",Jobs!$H$19&amp;"")</f>
        <v/>
      </c>
      <c r="D27" s="29" t="str">
        <f aca="false">IF($A27="","",N(Jobs!$G$19))</f>
        <v/>
      </c>
      <c r="E27" s="29" t="str">
        <f aca="false">IF($A27="","",SUMIFS(Costs!$K$5:$K$1004,Costs!$B$5:$B$1004,$A27,Costs!$C$5:$C$1004,"Material"))</f>
        <v/>
      </c>
      <c r="F27" s="29" t="str">
        <f aca="false">IF($A27="","",SUMIFS(Costs!$K$5:$K$1004,Costs!$B$5:$B$1004,$A27,Costs!$C$5:$C$1004,"Labour"))</f>
        <v/>
      </c>
      <c r="G27" s="29" t="str">
        <f aca="false">IF($A27="","",F27*Rates!$E$5)</f>
        <v/>
      </c>
      <c r="H27" s="29" t="str">
        <f aca="false">IF($A27="","",SUMIFS(Costs!$K$5:$K$1004,Costs!$B$5:$B$1004,$A27,Costs!$C$5:$C$1004,"Subcontract"))</f>
        <v/>
      </c>
      <c r="I27" s="29" t="str">
        <f aca="false">IF($A27="","",SUMIFS(Costs!$K$5:$K$1004,Costs!$B$5:$B$1004,$A27,Costs!$C$5:$C$1004,"Other"))</f>
        <v/>
      </c>
      <c r="J27" s="29" t="str">
        <f aca="false">IF($A27="","",SUM(E27:I27))</f>
        <v/>
      </c>
      <c r="K27" s="30" t="str">
        <f aca="false">IF($A27="","",D27-J27)</f>
        <v/>
      </c>
      <c r="L27" s="31" t="str">
        <f aca="false">IF(OR($A27="",N(D27)=0),"",K27/D27)</f>
        <v/>
      </c>
      <c r="M27" s="23" t="str">
        <f aca="false">IF($A27="","",IF(N(D27)=0,"No quote",IF(L27&lt;0,"LOSS",IF(L27&lt;Rates!$E$7,"Below minimum","OK"))))</f>
        <v/>
      </c>
    </row>
    <row r="28" customFormat="false" ht="15" hidden="false" customHeight="false" outlineLevel="0" collapsed="false">
      <c r="A28" s="23" t="str">
        <f aca="false">IF(Jobs!$A$20="","",Jobs!$A$20)</f>
        <v/>
      </c>
      <c r="B28" s="23" t="str">
        <f aca="false">IF($A28="","",Jobs!$B$20&amp;"")</f>
        <v/>
      </c>
      <c r="C28" s="23" t="str">
        <f aca="false">IF($A28="","",Jobs!$H$20&amp;"")</f>
        <v/>
      </c>
      <c r="D28" s="29" t="str">
        <f aca="false">IF($A28="","",N(Jobs!$G$20))</f>
        <v/>
      </c>
      <c r="E28" s="29" t="str">
        <f aca="false">IF($A28="","",SUMIFS(Costs!$K$5:$K$1004,Costs!$B$5:$B$1004,$A28,Costs!$C$5:$C$1004,"Material"))</f>
        <v/>
      </c>
      <c r="F28" s="29" t="str">
        <f aca="false">IF($A28="","",SUMIFS(Costs!$K$5:$K$1004,Costs!$B$5:$B$1004,$A28,Costs!$C$5:$C$1004,"Labour"))</f>
        <v/>
      </c>
      <c r="G28" s="29" t="str">
        <f aca="false">IF($A28="","",F28*Rates!$E$5)</f>
        <v/>
      </c>
      <c r="H28" s="29" t="str">
        <f aca="false">IF($A28="","",SUMIFS(Costs!$K$5:$K$1004,Costs!$B$5:$B$1004,$A28,Costs!$C$5:$C$1004,"Subcontract"))</f>
        <v/>
      </c>
      <c r="I28" s="29" t="str">
        <f aca="false">IF($A28="","",SUMIFS(Costs!$K$5:$K$1004,Costs!$B$5:$B$1004,$A28,Costs!$C$5:$C$1004,"Other"))</f>
        <v/>
      </c>
      <c r="J28" s="29" t="str">
        <f aca="false">IF($A28="","",SUM(E28:I28))</f>
        <v/>
      </c>
      <c r="K28" s="30" t="str">
        <f aca="false">IF($A28="","",D28-J28)</f>
        <v/>
      </c>
      <c r="L28" s="31" t="str">
        <f aca="false">IF(OR($A28="",N(D28)=0),"",K28/D28)</f>
        <v/>
      </c>
      <c r="M28" s="23" t="str">
        <f aca="false">IF($A28="","",IF(N(D28)=0,"No quote",IF(L28&lt;0,"LOSS",IF(L28&lt;Rates!$E$7,"Below minimum","OK"))))</f>
        <v/>
      </c>
    </row>
    <row r="29" customFormat="false" ht="15" hidden="false" customHeight="false" outlineLevel="0" collapsed="false">
      <c r="A29" s="23" t="str">
        <f aca="false">IF(Jobs!$A$21="","",Jobs!$A$21)</f>
        <v/>
      </c>
      <c r="B29" s="23" t="str">
        <f aca="false">IF($A29="","",Jobs!$B$21&amp;"")</f>
        <v/>
      </c>
      <c r="C29" s="23" t="str">
        <f aca="false">IF($A29="","",Jobs!$H$21&amp;"")</f>
        <v/>
      </c>
      <c r="D29" s="29" t="str">
        <f aca="false">IF($A29="","",N(Jobs!$G$21))</f>
        <v/>
      </c>
      <c r="E29" s="29" t="str">
        <f aca="false">IF($A29="","",SUMIFS(Costs!$K$5:$K$1004,Costs!$B$5:$B$1004,$A29,Costs!$C$5:$C$1004,"Material"))</f>
        <v/>
      </c>
      <c r="F29" s="29" t="str">
        <f aca="false">IF($A29="","",SUMIFS(Costs!$K$5:$K$1004,Costs!$B$5:$B$1004,$A29,Costs!$C$5:$C$1004,"Labour"))</f>
        <v/>
      </c>
      <c r="G29" s="29" t="str">
        <f aca="false">IF($A29="","",F29*Rates!$E$5)</f>
        <v/>
      </c>
      <c r="H29" s="29" t="str">
        <f aca="false">IF($A29="","",SUMIFS(Costs!$K$5:$K$1004,Costs!$B$5:$B$1004,$A29,Costs!$C$5:$C$1004,"Subcontract"))</f>
        <v/>
      </c>
      <c r="I29" s="29" t="str">
        <f aca="false">IF($A29="","",SUMIFS(Costs!$K$5:$K$1004,Costs!$B$5:$B$1004,$A29,Costs!$C$5:$C$1004,"Other"))</f>
        <v/>
      </c>
      <c r="J29" s="29" t="str">
        <f aca="false">IF($A29="","",SUM(E29:I29))</f>
        <v/>
      </c>
      <c r="K29" s="30" t="str">
        <f aca="false">IF($A29="","",D29-J29)</f>
        <v/>
      </c>
      <c r="L29" s="31" t="str">
        <f aca="false">IF(OR($A29="",N(D29)=0),"",K29/D29)</f>
        <v/>
      </c>
      <c r="M29" s="23" t="str">
        <f aca="false">IF($A29="","",IF(N(D29)=0,"No quote",IF(L29&lt;0,"LOSS",IF(L29&lt;Rates!$E$7,"Below minimum","OK"))))</f>
        <v/>
      </c>
    </row>
    <row r="30" customFormat="false" ht="15" hidden="false" customHeight="false" outlineLevel="0" collapsed="false">
      <c r="A30" s="23" t="str">
        <f aca="false">IF(Jobs!$A$22="","",Jobs!$A$22)</f>
        <v/>
      </c>
      <c r="B30" s="23" t="str">
        <f aca="false">IF($A30="","",Jobs!$B$22&amp;"")</f>
        <v/>
      </c>
      <c r="C30" s="23" t="str">
        <f aca="false">IF($A30="","",Jobs!$H$22&amp;"")</f>
        <v/>
      </c>
      <c r="D30" s="29" t="str">
        <f aca="false">IF($A30="","",N(Jobs!$G$22))</f>
        <v/>
      </c>
      <c r="E30" s="29" t="str">
        <f aca="false">IF($A30="","",SUMIFS(Costs!$K$5:$K$1004,Costs!$B$5:$B$1004,$A30,Costs!$C$5:$C$1004,"Material"))</f>
        <v/>
      </c>
      <c r="F30" s="29" t="str">
        <f aca="false">IF($A30="","",SUMIFS(Costs!$K$5:$K$1004,Costs!$B$5:$B$1004,$A30,Costs!$C$5:$C$1004,"Labour"))</f>
        <v/>
      </c>
      <c r="G30" s="29" t="str">
        <f aca="false">IF($A30="","",F30*Rates!$E$5)</f>
        <v/>
      </c>
      <c r="H30" s="29" t="str">
        <f aca="false">IF($A30="","",SUMIFS(Costs!$K$5:$K$1004,Costs!$B$5:$B$1004,$A30,Costs!$C$5:$C$1004,"Subcontract"))</f>
        <v/>
      </c>
      <c r="I30" s="29" t="str">
        <f aca="false">IF($A30="","",SUMIFS(Costs!$K$5:$K$1004,Costs!$B$5:$B$1004,$A30,Costs!$C$5:$C$1004,"Other"))</f>
        <v/>
      </c>
      <c r="J30" s="29" t="str">
        <f aca="false">IF($A30="","",SUM(E30:I30))</f>
        <v/>
      </c>
      <c r="K30" s="30" t="str">
        <f aca="false">IF($A30="","",D30-J30)</f>
        <v/>
      </c>
      <c r="L30" s="31" t="str">
        <f aca="false">IF(OR($A30="",N(D30)=0),"",K30/D30)</f>
        <v/>
      </c>
      <c r="M30" s="23" t="str">
        <f aca="false">IF($A30="","",IF(N(D30)=0,"No quote",IF(L30&lt;0,"LOSS",IF(L30&lt;Rates!$E$7,"Below minimum","OK"))))</f>
        <v/>
      </c>
    </row>
    <row r="31" customFormat="false" ht="15" hidden="false" customHeight="false" outlineLevel="0" collapsed="false">
      <c r="A31" s="23" t="str">
        <f aca="false">IF(Jobs!$A$23="","",Jobs!$A$23)</f>
        <v/>
      </c>
      <c r="B31" s="23" t="str">
        <f aca="false">IF($A31="","",Jobs!$B$23&amp;"")</f>
        <v/>
      </c>
      <c r="C31" s="23" t="str">
        <f aca="false">IF($A31="","",Jobs!$H$23&amp;"")</f>
        <v/>
      </c>
      <c r="D31" s="29" t="str">
        <f aca="false">IF($A31="","",N(Jobs!$G$23))</f>
        <v/>
      </c>
      <c r="E31" s="29" t="str">
        <f aca="false">IF($A31="","",SUMIFS(Costs!$K$5:$K$1004,Costs!$B$5:$B$1004,$A31,Costs!$C$5:$C$1004,"Material"))</f>
        <v/>
      </c>
      <c r="F31" s="29" t="str">
        <f aca="false">IF($A31="","",SUMIFS(Costs!$K$5:$K$1004,Costs!$B$5:$B$1004,$A31,Costs!$C$5:$C$1004,"Labour"))</f>
        <v/>
      </c>
      <c r="G31" s="29" t="str">
        <f aca="false">IF($A31="","",F31*Rates!$E$5)</f>
        <v/>
      </c>
      <c r="H31" s="29" t="str">
        <f aca="false">IF($A31="","",SUMIFS(Costs!$K$5:$K$1004,Costs!$B$5:$B$1004,$A31,Costs!$C$5:$C$1004,"Subcontract"))</f>
        <v/>
      </c>
      <c r="I31" s="29" t="str">
        <f aca="false">IF($A31="","",SUMIFS(Costs!$K$5:$K$1004,Costs!$B$5:$B$1004,$A31,Costs!$C$5:$C$1004,"Other"))</f>
        <v/>
      </c>
      <c r="J31" s="29" t="str">
        <f aca="false">IF($A31="","",SUM(E31:I31))</f>
        <v/>
      </c>
      <c r="K31" s="30" t="str">
        <f aca="false">IF($A31="","",D31-J31)</f>
        <v/>
      </c>
      <c r="L31" s="31" t="str">
        <f aca="false">IF(OR($A31="",N(D31)=0),"",K31/D31)</f>
        <v/>
      </c>
      <c r="M31" s="23" t="str">
        <f aca="false">IF($A31="","",IF(N(D31)=0,"No quote",IF(L31&lt;0,"LOSS",IF(L31&lt;Rates!$E$7,"Below minimum","OK"))))</f>
        <v/>
      </c>
    </row>
    <row r="32" customFormat="false" ht="15" hidden="false" customHeight="false" outlineLevel="0" collapsed="false">
      <c r="A32" s="23" t="str">
        <f aca="false">IF(Jobs!$A$24="","",Jobs!$A$24)</f>
        <v/>
      </c>
      <c r="B32" s="23" t="str">
        <f aca="false">IF($A32="","",Jobs!$B$24&amp;"")</f>
        <v/>
      </c>
      <c r="C32" s="23" t="str">
        <f aca="false">IF($A32="","",Jobs!$H$24&amp;"")</f>
        <v/>
      </c>
      <c r="D32" s="29" t="str">
        <f aca="false">IF($A32="","",N(Jobs!$G$24))</f>
        <v/>
      </c>
      <c r="E32" s="29" t="str">
        <f aca="false">IF($A32="","",SUMIFS(Costs!$K$5:$K$1004,Costs!$B$5:$B$1004,$A32,Costs!$C$5:$C$1004,"Material"))</f>
        <v/>
      </c>
      <c r="F32" s="29" t="str">
        <f aca="false">IF($A32="","",SUMIFS(Costs!$K$5:$K$1004,Costs!$B$5:$B$1004,$A32,Costs!$C$5:$C$1004,"Labour"))</f>
        <v/>
      </c>
      <c r="G32" s="29" t="str">
        <f aca="false">IF($A32="","",F32*Rates!$E$5)</f>
        <v/>
      </c>
      <c r="H32" s="29" t="str">
        <f aca="false">IF($A32="","",SUMIFS(Costs!$K$5:$K$1004,Costs!$B$5:$B$1004,$A32,Costs!$C$5:$C$1004,"Subcontract"))</f>
        <v/>
      </c>
      <c r="I32" s="29" t="str">
        <f aca="false">IF($A32="","",SUMIFS(Costs!$K$5:$K$1004,Costs!$B$5:$B$1004,$A32,Costs!$C$5:$C$1004,"Other"))</f>
        <v/>
      </c>
      <c r="J32" s="29" t="str">
        <f aca="false">IF($A32="","",SUM(E32:I32))</f>
        <v/>
      </c>
      <c r="K32" s="30" t="str">
        <f aca="false">IF($A32="","",D32-J32)</f>
        <v/>
      </c>
      <c r="L32" s="31" t="str">
        <f aca="false">IF(OR($A32="",N(D32)=0),"",K32/D32)</f>
        <v/>
      </c>
      <c r="M32" s="23" t="str">
        <f aca="false">IF($A32="","",IF(N(D32)=0,"No quote",IF(L32&lt;0,"LOSS",IF(L32&lt;Rates!$E$7,"Below minimum","OK"))))</f>
        <v/>
      </c>
    </row>
    <row r="33" customFormat="false" ht="15" hidden="false" customHeight="false" outlineLevel="0" collapsed="false">
      <c r="A33" s="23" t="str">
        <f aca="false">IF(Jobs!$A$25="","",Jobs!$A$25)</f>
        <v/>
      </c>
      <c r="B33" s="23" t="str">
        <f aca="false">IF($A33="","",Jobs!$B$25&amp;"")</f>
        <v/>
      </c>
      <c r="C33" s="23" t="str">
        <f aca="false">IF($A33="","",Jobs!$H$25&amp;"")</f>
        <v/>
      </c>
      <c r="D33" s="29" t="str">
        <f aca="false">IF($A33="","",N(Jobs!$G$25))</f>
        <v/>
      </c>
      <c r="E33" s="29" t="str">
        <f aca="false">IF($A33="","",SUMIFS(Costs!$K$5:$K$1004,Costs!$B$5:$B$1004,$A33,Costs!$C$5:$C$1004,"Material"))</f>
        <v/>
      </c>
      <c r="F33" s="29" t="str">
        <f aca="false">IF($A33="","",SUMIFS(Costs!$K$5:$K$1004,Costs!$B$5:$B$1004,$A33,Costs!$C$5:$C$1004,"Labour"))</f>
        <v/>
      </c>
      <c r="G33" s="29" t="str">
        <f aca="false">IF($A33="","",F33*Rates!$E$5)</f>
        <v/>
      </c>
      <c r="H33" s="29" t="str">
        <f aca="false">IF($A33="","",SUMIFS(Costs!$K$5:$K$1004,Costs!$B$5:$B$1004,$A33,Costs!$C$5:$C$1004,"Subcontract"))</f>
        <v/>
      </c>
      <c r="I33" s="29" t="str">
        <f aca="false">IF($A33="","",SUMIFS(Costs!$K$5:$K$1004,Costs!$B$5:$B$1004,$A33,Costs!$C$5:$C$1004,"Other"))</f>
        <v/>
      </c>
      <c r="J33" s="29" t="str">
        <f aca="false">IF($A33="","",SUM(E33:I33))</f>
        <v/>
      </c>
      <c r="K33" s="30" t="str">
        <f aca="false">IF($A33="","",D33-J33)</f>
        <v/>
      </c>
      <c r="L33" s="31" t="str">
        <f aca="false">IF(OR($A33="",N(D33)=0),"",K33/D33)</f>
        <v/>
      </c>
      <c r="M33" s="23" t="str">
        <f aca="false">IF($A33="","",IF(N(D33)=0,"No quote",IF(L33&lt;0,"LOSS",IF(L33&lt;Rates!$E$7,"Below minimum","OK"))))</f>
        <v/>
      </c>
    </row>
    <row r="34" customFormat="false" ht="15" hidden="false" customHeight="false" outlineLevel="0" collapsed="false">
      <c r="A34" s="23" t="str">
        <f aca="false">IF(Jobs!$A$26="","",Jobs!$A$26)</f>
        <v/>
      </c>
      <c r="B34" s="23" t="str">
        <f aca="false">IF($A34="","",Jobs!$B$26&amp;"")</f>
        <v/>
      </c>
      <c r="C34" s="23" t="str">
        <f aca="false">IF($A34="","",Jobs!$H$26&amp;"")</f>
        <v/>
      </c>
      <c r="D34" s="29" t="str">
        <f aca="false">IF($A34="","",N(Jobs!$G$26))</f>
        <v/>
      </c>
      <c r="E34" s="29" t="str">
        <f aca="false">IF($A34="","",SUMIFS(Costs!$K$5:$K$1004,Costs!$B$5:$B$1004,$A34,Costs!$C$5:$C$1004,"Material"))</f>
        <v/>
      </c>
      <c r="F34" s="29" t="str">
        <f aca="false">IF($A34="","",SUMIFS(Costs!$K$5:$K$1004,Costs!$B$5:$B$1004,$A34,Costs!$C$5:$C$1004,"Labour"))</f>
        <v/>
      </c>
      <c r="G34" s="29" t="str">
        <f aca="false">IF($A34="","",F34*Rates!$E$5)</f>
        <v/>
      </c>
      <c r="H34" s="29" t="str">
        <f aca="false">IF($A34="","",SUMIFS(Costs!$K$5:$K$1004,Costs!$B$5:$B$1004,$A34,Costs!$C$5:$C$1004,"Subcontract"))</f>
        <v/>
      </c>
      <c r="I34" s="29" t="str">
        <f aca="false">IF($A34="","",SUMIFS(Costs!$K$5:$K$1004,Costs!$B$5:$B$1004,$A34,Costs!$C$5:$C$1004,"Other"))</f>
        <v/>
      </c>
      <c r="J34" s="29" t="str">
        <f aca="false">IF($A34="","",SUM(E34:I34))</f>
        <v/>
      </c>
      <c r="K34" s="30" t="str">
        <f aca="false">IF($A34="","",D34-J34)</f>
        <v/>
      </c>
      <c r="L34" s="31" t="str">
        <f aca="false">IF(OR($A34="",N(D34)=0),"",K34/D34)</f>
        <v/>
      </c>
      <c r="M34" s="23" t="str">
        <f aca="false">IF($A34="","",IF(N(D34)=0,"No quote",IF(L34&lt;0,"LOSS",IF(L34&lt;Rates!$E$7,"Below minimum","OK"))))</f>
        <v/>
      </c>
    </row>
    <row r="35" customFormat="false" ht="15" hidden="false" customHeight="false" outlineLevel="0" collapsed="false">
      <c r="A35" s="23" t="str">
        <f aca="false">IF(Jobs!$A$27="","",Jobs!$A$27)</f>
        <v/>
      </c>
      <c r="B35" s="23" t="str">
        <f aca="false">IF($A35="","",Jobs!$B$27&amp;"")</f>
        <v/>
      </c>
      <c r="C35" s="23" t="str">
        <f aca="false">IF($A35="","",Jobs!$H$27&amp;"")</f>
        <v/>
      </c>
      <c r="D35" s="29" t="str">
        <f aca="false">IF($A35="","",N(Jobs!$G$27))</f>
        <v/>
      </c>
      <c r="E35" s="29" t="str">
        <f aca="false">IF($A35="","",SUMIFS(Costs!$K$5:$K$1004,Costs!$B$5:$B$1004,$A35,Costs!$C$5:$C$1004,"Material"))</f>
        <v/>
      </c>
      <c r="F35" s="29" t="str">
        <f aca="false">IF($A35="","",SUMIFS(Costs!$K$5:$K$1004,Costs!$B$5:$B$1004,$A35,Costs!$C$5:$C$1004,"Labour"))</f>
        <v/>
      </c>
      <c r="G35" s="29" t="str">
        <f aca="false">IF($A35="","",F35*Rates!$E$5)</f>
        <v/>
      </c>
      <c r="H35" s="29" t="str">
        <f aca="false">IF($A35="","",SUMIFS(Costs!$K$5:$K$1004,Costs!$B$5:$B$1004,$A35,Costs!$C$5:$C$1004,"Subcontract"))</f>
        <v/>
      </c>
      <c r="I35" s="29" t="str">
        <f aca="false">IF($A35="","",SUMIFS(Costs!$K$5:$K$1004,Costs!$B$5:$B$1004,$A35,Costs!$C$5:$C$1004,"Other"))</f>
        <v/>
      </c>
      <c r="J35" s="29" t="str">
        <f aca="false">IF($A35="","",SUM(E35:I35))</f>
        <v/>
      </c>
      <c r="K35" s="30" t="str">
        <f aca="false">IF($A35="","",D35-J35)</f>
        <v/>
      </c>
      <c r="L35" s="31" t="str">
        <f aca="false">IF(OR($A35="",N(D35)=0),"",K35/D35)</f>
        <v/>
      </c>
      <c r="M35" s="23" t="str">
        <f aca="false">IF($A35="","",IF(N(D35)=0,"No quote",IF(L35&lt;0,"LOSS",IF(L35&lt;Rates!$E$7,"Below minimum","OK"))))</f>
        <v/>
      </c>
    </row>
    <row r="36" customFormat="false" ht="15" hidden="false" customHeight="false" outlineLevel="0" collapsed="false">
      <c r="A36" s="23" t="str">
        <f aca="false">IF(Jobs!$A$28="","",Jobs!$A$28)</f>
        <v/>
      </c>
      <c r="B36" s="23" t="str">
        <f aca="false">IF($A36="","",Jobs!$B$28&amp;"")</f>
        <v/>
      </c>
      <c r="C36" s="23" t="str">
        <f aca="false">IF($A36="","",Jobs!$H$28&amp;"")</f>
        <v/>
      </c>
      <c r="D36" s="29" t="str">
        <f aca="false">IF($A36="","",N(Jobs!$G$28))</f>
        <v/>
      </c>
      <c r="E36" s="29" t="str">
        <f aca="false">IF($A36="","",SUMIFS(Costs!$K$5:$K$1004,Costs!$B$5:$B$1004,$A36,Costs!$C$5:$C$1004,"Material"))</f>
        <v/>
      </c>
      <c r="F36" s="29" t="str">
        <f aca="false">IF($A36="","",SUMIFS(Costs!$K$5:$K$1004,Costs!$B$5:$B$1004,$A36,Costs!$C$5:$C$1004,"Labour"))</f>
        <v/>
      </c>
      <c r="G36" s="29" t="str">
        <f aca="false">IF($A36="","",F36*Rates!$E$5)</f>
        <v/>
      </c>
      <c r="H36" s="29" t="str">
        <f aca="false">IF($A36="","",SUMIFS(Costs!$K$5:$K$1004,Costs!$B$5:$B$1004,$A36,Costs!$C$5:$C$1004,"Subcontract"))</f>
        <v/>
      </c>
      <c r="I36" s="29" t="str">
        <f aca="false">IF($A36="","",SUMIFS(Costs!$K$5:$K$1004,Costs!$B$5:$B$1004,$A36,Costs!$C$5:$C$1004,"Other"))</f>
        <v/>
      </c>
      <c r="J36" s="29" t="str">
        <f aca="false">IF($A36="","",SUM(E36:I36))</f>
        <v/>
      </c>
      <c r="K36" s="30" t="str">
        <f aca="false">IF($A36="","",D36-J36)</f>
        <v/>
      </c>
      <c r="L36" s="31" t="str">
        <f aca="false">IF(OR($A36="",N(D36)=0),"",K36/D36)</f>
        <v/>
      </c>
      <c r="M36" s="23" t="str">
        <f aca="false">IF($A36="","",IF(N(D36)=0,"No quote",IF(L36&lt;0,"LOSS",IF(L36&lt;Rates!$E$7,"Below minimum","OK"))))</f>
        <v/>
      </c>
    </row>
    <row r="37" customFormat="false" ht="15" hidden="false" customHeight="false" outlineLevel="0" collapsed="false">
      <c r="A37" s="23" t="str">
        <f aca="false">IF(Jobs!$A$29="","",Jobs!$A$29)</f>
        <v/>
      </c>
      <c r="B37" s="23" t="str">
        <f aca="false">IF($A37="","",Jobs!$B$29&amp;"")</f>
        <v/>
      </c>
      <c r="C37" s="23" t="str">
        <f aca="false">IF($A37="","",Jobs!$H$29&amp;"")</f>
        <v/>
      </c>
      <c r="D37" s="29" t="str">
        <f aca="false">IF($A37="","",N(Jobs!$G$29))</f>
        <v/>
      </c>
      <c r="E37" s="29" t="str">
        <f aca="false">IF($A37="","",SUMIFS(Costs!$K$5:$K$1004,Costs!$B$5:$B$1004,$A37,Costs!$C$5:$C$1004,"Material"))</f>
        <v/>
      </c>
      <c r="F37" s="29" t="str">
        <f aca="false">IF($A37="","",SUMIFS(Costs!$K$5:$K$1004,Costs!$B$5:$B$1004,$A37,Costs!$C$5:$C$1004,"Labour"))</f>
        <v/>
      </c>
      <c r="G37" s="29" t="str">
        <f aca="false">IF($A37="","",F37*Rates!$E$5)</f>
        <v/>
      </c>
      <c r="H37" s="29" t="str">
        <f aca="false">IF($A37="","",SUMIFS(Costs!$K$5:$K$1004,Costs!$B$5:$B$1004,$A37,Costs!$C$5:$C$1004,"Subcontract"))</f>
        <v/>
      </c>
      <c r="I37" s="29" t="str">
        <f aca="false">IF($A37="","",SUMIFS(Costs!$K$5:$K$1004,Costs!$B$5:$B$1004,$A37,Costs!$C$5:$C$1004,"Other"))</f>
        <v/>
      </c>
      <c r="J37" s="29" t="str">
        <f aca="false">IF($A37="","",SUM(E37:I37))</f>
        <v/>
      </c>
      <c r="K37" s="30" t="str">
        <f aca="false">IF($A37="","",D37-J37)</f>
        <v/>
      </c>
      <c r="L37" s="31" t="str">
        <f aca="false">IF(OR($A37="",N(D37)=0),"",K37/D37)</f>
        <v/>
      </c>
      <c r="M37" s="23" t="str">
        <f aca="false">IF($A37="","",IF(N(D37)=0,"No quote",IF(L37&lt;0,"LOSS",IF(L37&lt;Rates!$E$7,"Below minimum","OK"))))</f>
        <v/>
      </c>
    </row>
    <row r="38" customFormat="false" ht="15" hidden="false" customHeight="false" outlineLevel="0" collapsed="false">
      <c r="A38" s="23" t="str">
        <f aca="false">IF(Jobs!$A$30="","",Jobs!$A$30)</f>
        <v/>
      </c>
      <c r="B38" s="23" t="str">
        <f aca="false">IF($A38="","",Jobs!$B$30&amp;"")</f>
        <v/>
      </c>
      <c r="C38" s="23" t="str">
        <f aca="false">IF($A38="","",Jobs!$H$30&amp;"")</f>
        <v/>
      </c>
      <c r="D38" s="29" t="str">
        <f aca="false">IF($A38="","",N(Jobs!$G$30))</f>
        <v/>
      </c>
      <c r="E38" s="29" t="str">
        <f aca="false">IF($A38="","",SUMIFS(Costs!$K$5:$K$1004,Costs!$B$5:$B$1004,$A38,Costs!$C$5:$C$1004,"Material"))</f>
        <v/>
      </c>
      <c r="F38" s="29" t="str">
        <f aca="false">IF($A38="","",SUMIFS(Costs!$K$5:$K$1004,Costs!$B$5:$B$1004,$A38,Costs!$C$5:$C$1004,"Labour"))</f>
        <v/>
      </c>
      <c r="G38" s="29" t="str">
        <f aca="false">IF($A38="","",F38*Rates!$E$5)</f>
        <v/>
      </c>
      <c r="H38" s="29" t="str">
        <f aca="false">IF($A38="","",SUMIFS(Costs!$K$5:$K$1004,Costs!$B$5:$B$1004,$A38,Costs!$C$5:$C$1004,"Subcontract"))</f>
        <v/>
      </c>
      <c r="I38" s="29" t="str">
        <f aca="false">IF($A38="","",SUMIFS(Costs!$K$5:$K$1004,Costs!$B$5:$B$1004,$A38,Costs!$C$5:$C$1004,"Other"))</f>
        <v/>
      </c>
      <c r="J38" s="29" t="str">
        <f aca="false">IF($A38="","",SUM(E38:I38))</f>
        <v/>
      </c>
      <c r="K38" s="30" t="str">
        <f aca="false">IF($A38="","",D38-J38)</f>
        <v/>
      </c>
      <c r="L38" s="31" t="str">
        <f aca="false">IF(OR($A38="",N(D38)=0),"",K38/D38)</f>
        <v/>
      </c>
      <c r="M38" s="23" t="str">
        <f aca="false">IF($A38="","",IF(N(D38)=0,"No quote",IF(L38&lt;0,"LOSS",IF(L38&lt;Rates!$E$7,"Below minimum","OK"))))</f>
        <v/>
      </c>
    </row>
    <row r="39" customFormat="false" ht="15" hidden="false" customHeight="false" outlineLevel="0" collapsed="false">
      <c r="A39" s="23" t="str">
        <f aca="false">IF(Jobs!$A$31="","",Jobs!$A$31)</f>
        <v/>
      </c>
      <c r="B39" s="23" t="str">
        <f aca="false">IF($A39="","",Jobs!$B$31&amp;"")</f>
        <v/>
      </c>
      <c r="C39" s="23" t="str">
        <f aca="false">IF($A39="","",Jobs!$H$31&amp;"")</f>
        <v/>
      </c>
      <c r="D39" s="29" t="str">
        <f aca="false">IF($A39="","",N(Jobs!$G$31))</f>
        <v/>
      </c>
      <c r="E39" s="29" t="str">
        <f aca="false">IF($A39="","",SUMIFS(Costs!$K$5:$K$1004,Costs!$B$5:$B$1004,$A39,Costs!$C$5:$C$1004,"Material"))</f>
        <v/>
      </c>
      <c r="F39" s="29" t="str">
        <f aca="false">IF($A39="","",SUMIFS(Costs!$K$5:$K$1004,Costs!$B$5:$B$1004,$A39,Costs!$C$5:$C$1004,"Labour"))</f>
        <v/>
      </c>
      <c r="G39" s="29" t="str">
        <f aca="false">IF($A39="","",F39*Rates!$E$5)</f>
        <v/>
      </c>
      <c r="H39" s="29" t="str">
        <f aca="false">IF($A39="","",SUMIFS(Costs!$K$5:$K$1004,Costs!$B$5:$B$1004,$A39,Costs!$C$5:$C$1004,"Subcontract"))</f>
        <v/>
      </c>
      <c r="I39" s="29" t="str">
        <f aca="false">IF($A39="","",SUMIFS(Costs!$K$5:$K$1004,Costs!$B$5:$B$1004,$A39,Costs!$C$5:$C$1004,"Other"))</f>
        <v/>
      </c>
      <c r="J39" s="29" t="str">
        <f aca="false">IF($A39="","",SUM(E39:I39))</f>
        <v/>
      </c>
      <c r="K39" s="30" t="str">
        <f aca="false">IF($A39="","",D39-J39)</f>
        <v/>
      </c>
      <c r="L39" s="31" t="str">
        <f aca="false">IF(OR($A39="",N(D39)=0),"",K39/D39)</f>
        <v/>
      </c>
      <c r="M39" s="23" t="str">
        <f aca="false">IF($A39="","",IF(N(D39)=0,"No quote",IF(L39&lt;0,"LOSS",IF(L39&lt;Rates!$E$7,"Below minimum","OK"))))</f>
        <v/>
      </c>
    </row>
    <row r="40" customFormat="false" ht="15" hidden="false" customHeight="false" outlineLevel="0" collapsed="false">
      <c r="A40" s="23" t="str">
        <f aca="false">IF(Jobs!$A$32="","",Jobs!$A$32)</f>
        <v/>
      </c>
      <c r="B40" s="23" t="str">
        <f aca="false">IF($A40="","",Jobs!$B$32&amp;"")</f>
        <v/>
      </c>
      <c r="C40" s="23" t="str">
        <f aca="false">IF($A40="","",Jobs!$H$32&amp;"")</f>
        <v/>
      </c>
      <c r="D40" s="29" t="str">
        <f aca="false">IF($A40="","",N(Jobs!$G$32))</f>
        <v/>
      </c>
      <c r="E40" s="29" t="str">
        <f aca="false">IF($A40="","",SUMIFS(Costs!$K$5:$K$1004,Costs!$B$5:$B$1004,$A40,Costs!$C$5:$C$1004,"Material"))</f>
        <v/>
      </c>
      <c r="F40" s="29" t="str">
        <f aca="false">IF($A40="","",SUMIFS(Costs!$K$5:$K$1004,Costs!$B$5:$B$1004,$A40,Costs!$C$5:$C$1004,"Labour"))</f>
        <v/>
      </c>
      <c r="G40" s="29" t="str">
        <f aca="false">IF($A40="","",F40*Rates!$E$5)</f>
        <v/>
      </c>
      <c r="H40" s="29" t="str">
        <f aca="false">IF($A40="","",SUMIFS(Costs!$K$5:$K$1004,Costs!$B$5:$B$1004,$A40,Costs!$C$5:$C$1004,"Subcontract"))</f>
        <v/>
      </c>
      <c r="I40" s="29" t="str">
        <f aca="false">IF($A40="","",SUMIFS(Costs!$K$5:$K$1004,Costs!$B$5:$B$1004,$A40,Costs!$C$5:$C$1004,"Other"))</f>
        <v/>
      </c>
      <c r="J40" s="29" t="str">
        <f aca="false">IF($A40="","",SUM(E40:I40))</f>
        <v/>
      </c>
      <c r="K40" s="30" t="str">
        <f aca="false">IF($A40="","",D40-J40)</f>
        <v/>
      </c>
      <c r="L40" s="31" t="str">
        <f aca="false">IF(OR($A40="",N(D40)=0),"",K40/D40)</f>
        <v/>
      </c>
      <c r="M40" s="23" t="str">
        <f aca="false">IF($A40="","",IF(N(D40)=0,"No quote",IF(L40&lt;0,"LOSS",IF(L40&lt;Rates!$E$7,"Below minimum","OK"))))</f>
        <v/>
      </c>
    </row>
    <row r="41" customFormat="false" ht="15" hidden="false" customHeight="false" outlineLevel="0" collapsed="false">
      <c r="A41" s="23" t="str">
        <f aca="false">IF(Jobs!$A$33="","",Jobs!$A$33)</f>
        <v/>
      </c>
      <c r="B41" s="23" t="str">
        <f aca="false">IF($A41="","",Jobs!$B$33&amp;"")</f>
        <v/>
      </c>
      <c r="C41" s="23" t="str">
        <f aca="false">IF($A41="","",Jobs!$H$33&amp;"")</f>
        <v/>
      </c>
      <c r="D41" s="29" t="str">
        <f aca="false">IF($A41="","",N(Jobs!$G$33))</f>
        <v/>
      </c>
      <c r="E41" s="29" t="str">
        <f aca="false">IF($A41="","",SUMIFS(Costs!$K$5:$K$1004,Costs!$B$5:$B$1004,$A41,Costs!$C$5:$C$1004,"Material"))</f>
        <v/>
      </c>
      <c r="F41" s="29" t="str">
        <f aca="false">IF($A41="","",SUMIFS(Costs!$K$5:$K$1004,Costs!$B$5:$B$1004,$A41,Costs!$C$5:$C$1004,"Labour"))</f>
        <v/>
      </c>
      <c r="G41" s="29" t="str">
        <f aca="false">IF($A41="","",F41*Rates!$E$5)</f>
        <v/>
      </c>
      <c r="H41" s="29" t="str">
        <f aca="false">IF($A41="","",SUMIFS(Costs!$K$5:$K$1004,Costs!$B$5:$B$1004,$A41,Costs!$C$5:$C$1004,"Subcontract"))</f>
        <v/>
      </c>
      <c r="I41" s="29" t="str">
        <f aca="false">IF($A41="","",SUMIFS(Costs!$K$5:$K$1004,Costs!$B$5:$B$1004,$A41,Costs!$C$5:$C$1004,"Other"))</f>
        <v/>
      </c>
      <c r="J41" s="29" t="str">
        <f aca="false">IF($A41="","",SUM(E41:I41))</f>
        <v/>
      </c>
      <c r="K41" s="30" t="str">
        <f aca="false">IF($A41="","",D41-J41)</f>
        <v/>
      </c>
      <c r="L41" s="31" t="str">
        <f aca="false">IF(OR($A41="",N(D41)=0),"",K41/D41)</f>
        <v/>
      </c>
      <c r="M41" s="23" t="str">
        <f aca="false">IF($A41="","",IF(N(D41)=0,"No quote",IF(L41&lt;0,"LOSS",IF(L41&lt;Rates!$E$7,"Below minimum","OK"))))</f>
        <v/>
      </c>
    </row>
    <row r="42" customFormat="false" ht="15" hidden="false" customHeight="false" outlineLevel="0" collapsed="false">
      <c r="A42" s="23" t="str">
        <f aca="false">IF(Jobs!$A$34="","",Jobs!$A$34)</f>
        <v/>
      </c>
      <c r="B42" s="23" t="str">
        <f aca="false">IF($A42="","",Jobs!$B$34&amp;"")</f>
        <v/>
      </c>
      <c r="C42" s="23" t="str">
        <f aca="false">IF($A42="","",Jobs!$H$34&amp;"")</f>
        <v/>
      </c>
      <c r="D42" s="29" t="str">
        <f aca="false">IF($A42="","",N(Jobs!$G$34))</f>
        <v/>
      </c>
      <c r="E42" s="29" t="str">
        <f aca="false">IF($A42="","",SUMIFS(Costs!$K$5:$K$1004,Costs!$B$5:$B$1004,$A42,Costs!$C$5:$C$1004,"Material"))</f>
        <v/>
      </c>
      <c r="F42" s="29" t="str">
        <f aca="false">IF($A42="","",SUMIFS(Costs!$K$5:$K$1004,Costs!$B$5:$B$1004,$A42,Costs!$C$5:$C$1004,"Labour"))</f>
        <v/>
      </c>
      <c r="G42" s="29" t="str">
        <f aca="false">IF($A42="","",F42*Rates!$E$5)</f>
        <v/>
      </c>
      <c r="H42" s="29" t="str">
        <f aca="false">IF($A42="","",SUMIFS(Costs!$K$5:$K$1004,Costs!$B$5:$B$1004,$A42,Costs!$C$5:$C$1004,"Subcontract"))</f>
        <v/>
      </c>
      <c r="I42" s="29" t="str">
        <f aca="false">IF($A42="","",SUMIFS(Costs!$K$5:$K$1004,Costs!$B$5:$B$1004,$A42,Costs!$C$5:$C$1004,"Other"))</f>
        <v/>
      </c>
      <c r="J42" s="29" t="str">
        <f aca="false">IF($A42="","",SUM(E42:I42))</f>
        <v/>
      </c>
      <c r="K42" s="30" t="str">
        <f aca="false">IF($A42="","",D42-J42)</f>
        <v/>
      </c>
      <c r="L42" s="31" t="str">
        <f aca="false">IF(OR($A42="",N(D42)=0),"",K42/D42)</f>
        <v/>
      </c>
      <c r="M42" s="23" t="str">
        <f aca="false">IF($A42="","",IF(N(D42)=0,"No quote",IF(L42&lt;0,"LOSS",IF(L42&lt;Rates!$E$7,"Below minimum","OK"))))</f>
        <v/>
      </c>
    </row>
    <row r="43" customFormat="false" ht="15" hidden="false" customHeight="false" outlineLevel="0" collapsed="false">
      <c r="A43" s="23" t="str">
        <f aca="false">IF(Jobs!$A$35="","",Jobs!$A$35)</f>
        <v/>
      </c>
      <c r="B43" s="23" t="str">
        <f aca="false">IF($A43="","",Jobs!$B$35&amp;"")</f>
        <v/>
      </c>
      <c r="C43" s="23" t="str">
        <f aca="false">IF($A43="","",Jobs!$H$35&amp;"")</f>
        <v/>
      </c>
      <c r="D43" s="29" t="str">
        <f aca="false">IF($A43="","",N(Jobs!$G$35))</f>
        <v/>
      </c>
      <c r="E43" s="29" t="str">
        <f aca="false">IF($A43="","",SUMIFS(Costs!$K$5:$K$1004,Costs!$B$5:$B$1004,$A43,Costs!$C$5:$C$1004,"Material"))</f>
        <v/>
      </c>
      <c r="F43" s="29" t="str">
        <f aca="false">IF($A43="","",SUMIFS(Costs!$K$5:$K$1004,Costs!$B$5:$B$1004,$A43,Costs!$C$5:$C$1004,"Labour"))</f>
        <v/>
      </c>
      <c r="G43" s="29" t="str">
        <f aca="false">IF($A43="","",F43*Rates!$E$5)</f>
        <v/>
      </c>
      <c r="H43" s="29" t="str">
        <f aca="false">IF($A43="","",SUMIFS(Costs!$K$5:$K$1004,Costs!$B$5:$B$1004,$A43,Costs!$C$5:$C$1004,"Subcontract"))</f>
        <v/>
      </c>
      <c r="I43" s="29" t="str">
        <f aca="false">IF($A43="","",SUMIFS(Costs!$K$5:$K$1004,Costs!$B$5:$B$1004,$A43,Costs!$C$5:$C$1004,"Other"))</f>
        <v/>
      </c>
      <c r="J43" s="29" t="str">
        <f aca="false">IF($A43="","",SUM(E43:I43))</f>
        <v/>
      </c>
      <c r="K43" s="30" t="str">
        <f aca="false">IF($A43="","",D43-J43)</f>
        <v/>
      </c>
      <c r="L43" s="31" t="str">
        <f aca="false">IF(OR($A43="",N(D43)=0),"",K43/D43)</f>
        <v/>
      </c>
      <c r="M43" s="23" t="str">
        <f aca="false">IF($A43="","",IF(N(D43)=0,"No quote",IF(L43&lt;0,"LOSS",IF(L43&lt;Rates!$E$7,"Below minimum","OK"))))</f>
        <v/>
      </c>
    </row>
    <row r="44" customFormat="false" ht="15" hidden="false" customHeight="false" outlineLevel="0" collapsed="false">
      <c r="A44" s="23" t="str">
        <f aca="false">IF(Jobs!$A$36="","",Jobs!$A$36)</f>
        <v/>
      </c>
      <c r="B44" s="23" t="str">
        <f aca="false">IF($A44="","",Jobs!$B$36&amp;"")</f>
        <v/>
      </c>
      <c r="C44" s="23" t="str">
        <f aca="false">IF($A44="","",Jobs!$H$36&amp;"")</f>
        <v/>
      </c>
      <c r="D44" s="29" t="str">
        <f aca="false">IF($A44="","",N(Jobs!$G$36))</f>
        <v/>
      </c>
      <c r="E44" s="29" t="str">
        <f aca="false">IF($A44="","",SUMIFS(Costs!$K$5:$K$1004,Costs!$B$5:$B$1004,$A44,Costs!$C$5:$C$1004,"Material"))</f>
        <v/>
      </c>
      <c r="F44" s="29" t="str">
        <f aca="false">IF($A44="","",SUMIFS(Costs!$K$5:$K$1004,Costs!$B$5:$B$1004,$A44,Costs!$C$5:$C$1004,"Labour"))</f>
        <v/>
      </c>
      <c r="G44" s="29" t="str">
        <f aca="false">IF($A44="","",F44*Rates!$E$5)</f>
        <v/>
      </c>
      <c r="H44" s="29" t="str">
        <f aca="false">IF($A44="","",SUMIFS(Costs!$K$5:$K$1004,Costs!$B$5:$B$1004,$A44,Costs!$C$5:$C$1004,"Subcontract"))</f>
        <v/>
      </c>
      <c r="I44" s="29" t="str">
        <f aca="false">IF($A44="","",SUMIFS(Costs!$K$5:$K$1004,Costs!$B$5:$B$1004,$A44,Costs!$C$5:$C$1004,"Other"))</f>
        <v/>
      </c>
      <c r="J44" s="29" t="str">
        <f aca="false">IF($A44="","",SUM(E44:I44))</f>
        <v/>
      </c>
      <c r="K44" s="30" t="str">
        <f aca="false">IF($A44="","",D44-J44)</f>
        <v/>
      </c>
      <c r="L44" s="31" t="str">
        <f aca="false">IF(OR($A44="",N(D44)=0),"",K44/D44)</f>
        <v/>
      </c>
      <c r="M44" s="23" t="str">
        <f aca="false">IF($A44="","",IF(N(D44)=0,"No quote",IF(L44&lt;0,"LOSS",IF(L44&lt;Rates!$E$7,"Below minimum","OK"))))</f>
        <v/>
      </c>
    </row>
    <row r="45" customFormat="false" ht="15" hidden="false" customHeight="false" outlineLevel="0" collapsed="false">
      <c r="A45" s="23" t="str">
        <f aca="false">IF(Jobs!$A$37="","",Jobs!$A$37)</f>
        <v/>
      </c>
      <c r="B45" s="23" t="str">
        <f aca="false">IF($A45="","",Jobs!$B$37&amp;"")</f>
        <v/>
      </c>
      <c r="C45" s="23" t="str">
        <f aca="false">IF($A45="","",Jobs!$H$37&amp;"")</f>
        <v/>
      </c>
      <c r="D45" s="29" t="str">
        <f aca="false">IF($A45="","",N(Jobs!$G$37))</f>
        <v/>
      </c>
      <c r="E45" s="29" t="str">
        <f aca="false">IF($A45="","",SUMIFS(Costs!$K$5:$K$1004,Costs!$B$5:$B$1004,$A45,Costs!$C$5:$C$1004,"Material"))</f>
        <v/>
      </c>
      <c r="F45" s="29" t="str">
        <f aca="false">IF($A45="","",SUMIFS(Costs!$K$5:$K$1004,Costs!$B$5:$B$1004,$A45,Costs!$C$5:$C$1004,"Labour"))</f>
        <v/>
      </c>
      <c r="G45" s="29" t="str">
        <f aca="false">IF($A45="","",F45*Rates!$E$5)</f>
        <v/>
      </c>
      <c r="H45" s="29" t="str">
        <f aca="false">IF($A45="","",SUMIFS(Costs!$K$5:$K$1004,Costs!$B$5:$B$1004,$A45,Costs!$C$5:$C$1004,"Subcontract"))</f>
        <v/>
      </c>
      <c r="I45" s="29" t="str">
        <f aca="false">IF($A45="","",SUMIFS(Costs!$K$5:$K$1004,Costs!$B$5:$B$1004,$A45,Costs!$C$5:$C$1004,"Other"))</f>
        <v/>
      </c>
      <c r="J45" s="29" t="str">
        <f aca="false">IF($A45="","",SUM(E45:I45))</f>
        <v/>
      </c>
      <c r="K45" s="30" t="str">
        <f aca="false">IF($A45="","",D45-J45)</f>
        <v/>
      </c>
      <c r="L45" s="31" t="str">
        <f aca="false">IF(OR($A45="",N(D45)=0),"",K45/D45)</f>
        <v/>
      </c>
      <c r="M45" s="23" t="str">
        <f aca="false">IF($A45="","",IF(N(D45)=0,"No quote",IF(L45&lt;0,"LOSS",IF(L45&lt;Rates!$E$7,"Below minimum","OK"))))</f>
        <v/>
      </c>
    </row>
    <row r="46" customFormat="false" ht="15" hidden="false" customHeight="false" outlineLevel="0" collapsed="false">
      <c r="A46" s="23" t="str">
        <f aca="false">IF(Jobs!$A$38="","",Jobs!$A$38)</f>
        <v/>
      </c>
      <c r="B46" s="23" t="str">
        <f aca="false">IF($A46="","",Jobs!$B$38&amp;"")</f>
        <v/>
      </c>
      <c r="C46" s="23" t="str">
        <f aca="false">IF($A46="","",Jobs!$H$38&amp;"")</f>
        <v/>
      </c>
      <c r="D46" s="29" t="str">
        <f aca="false">IF($A46="","",N(Jobs!$G$38))</f>
        <v/>
      </c>
      <c r="E46" s="29" t="str">
        <f aca="false">IF($A46="","",SUMIFS(Costs!$K$5:$K$1004,Costs!$B$5:$B$1004,$A46,Costs!$C$5:$C$1004,"Material"))</f>
        <v/>
      </c>
      <c r="F46" s="29" t="str">
        <f aca="false">IF($A46="","",SUMIFS(Costs!$K$5:$K$1004,Costs!$B$5:$B$1004,$A46,Costs!$C$5:$C$1004,"Labour"))</f>
        <v/>
      </c>
      <c r="G46" s="29" t="str">
        <f aca="false">IF($A46="","",F46*Rates!$E$5)</f>
        <v/>
      </c>
      <c r="H46" s="29" t="str">
        <f aca="false">IF($A46="","",SUMIFS(Costs!$K$5:$K$1004,Costs!$B$5:$B$1004,$A46,Costs!$C$5:$C$1004,"Subcontract"))</f>
        <v/>
      </c>
      <c r="I46" s="29" t="str">
        <f aca="false">IF($A46="","",SUMIFS(Costs!$K$5:$K$1004,Costs!$B$5:$B$1004,$A46,Costs!$C$5:$C$1004,"Other"))</f>
        <v/>
      </c>
      <c r="J46" s="29" t="str">
        <f aca="false">IF($A46="","",SUM(E46:I46))</f>
        <v/>
      </c>
      <c r="K46" s="30" t="str">
        <f aca="false">IF($A46="","",D46-J46)</f>
        <v/>
      </c>
      <c r="L46" s="31" t="str">
        <f aca="false">IF(OR($A46="",N(D46)=0),"",K46/D46)</f>
        <v/>
      </c>
      <c r="M46" s="23" t="str">
        <f aca="false">IF($A46="","",IF(N(D46)=0,"No quote",IF(L46&lt;0,"LOSS",IF(L46&lt;Rates!$E$7,"Below minimum","OK"))))</f>
        <v/>
      </c>
    </row>
    <row r="47" customFormat="false" ht="15" hidden="false" customHeight="false" outlineLevel="0" collapsed="false">
      <c r="A47" s="23" t="str">
        <f aca="false">IF(Jobs!$A$39="","",Jobs!$A$39)</f>
        <v/>
      </c>
      <c r="B47" s="23" t="str">
        <f aca="false">IF($A47="","",Jobs!$B$39&amp;"")</f>
        <v/>
      </c>
      <c r="C47" s="23" t="str">
        <f aca="false">IF($A47="","",Jobs!$H$39&amp;"")</f>
        <v/>
      </c>
      <c r="D47" s="29" t="str">
        <f aca="false">IF($A47="","",N(Jobs!$G$39))</f>
        <v/>
      </c>
      <c r="E47" s="29" t="str">
        <f aca="false">IF($A47="","",SUMIFS(Costs!$K$5:$K$1004,Costs!$B$5:$B$1004,$A47,Costs!$C$5:$C$1004,"Material"))</f>
        <v/>
      </c>
      <c r="F47" s="29" t="str">
        <f aca="false">IF($A47="","",SUMIFS(Costs!$K$5:$K$1004,Costs!$B$5:$B$1004,$A47,Costs!$C$5:$C$1004,"Labour"))</f>
        <v/>
      </c>
      <c r="G47" s="29" t="str">
        <f aca="false">IF($A47="","",F47*Rates!$E$5)</f>
        <v/>
      </c>
      <c r="H47" s="29" t="str">
        <f aca="false">IF($A47="","",SUMIFS(Costs!$K$5:$K$1004,Costs!$B$5:$B$1004,$A47,Costs!$C$5:$C$1004,"Subcontract"))</f>
        <v/>
      </c>
      <c r="I47" s="29" t="str">
        <f aca="false">IF($A47="","",SUMIFS(Costs!$K$5:$K$1004,Costs!$B$5:$B$1004,$A47,Costs!$C$5:$C$1004,"Other"))</f>
        <v/>
      </c>
      <c r="J47" s="29" t="str">
        <f aca="false">IF($A47="","",SUM(E47:I47))</f>
        <v/>
      </c>
      <c r="K47" s="30" t="str">
        <f aca="false">IF($A47="","",D47-J47)</f>
        <v/>
      </c>
      <c r="L47" s="31" t="str">
        <f aca="false">IF(OR($A47="",N(D47)=0),"",K47/D47)</f>
        <v/>
      </c>
      <c r="M47" s="23" t="str">
        <f aca="false">IF($A47="","",IF(N(D47)=0,"No quote",IF(L47&lt;0,"LOSS",IF(L47&lt;Rates!$E$7,"Below minimum","OK"))))</f>
        <v/>
      </c>
    </row>
    <row r="48" customFormat="false" ht="15" hidden="false" customHeight="false" outlineLevel="0" collapsed="false">
      <c r="A48" s="23" t="str">
        <f aca="false">IF(Jobs!$A$40="","",Jobs!$A$40)</f>
        <v/>
      </c>
      <c r="B48" s="23" t="str">
        <f aca="false">IF($A48="","",Jobs!$B$40&amp;"")</f>
        <v/>
      </c>
      <c r="C48" s="23" t="str">
        <f aca="false">IF($A48="","",Jobs!$H$40&amp;"")</f>
        <v/>
      </c>
      <c r="D48" s="29" t="str">
        <f aca="false">IF($A48="","",N(Jobs!$G$40))</f>
        <v/>
      </c>
      <c r="E48" s="29" t="str">
        <f aca="false">IF($A48="","",SUMIFS(Costs!$K$5:$K$1004,Costs!$B$5:$B$1004,$A48,Costs!$C$5:$C$1004,"Material"))</f>
        <v/>
      </c>
      <c r="F48" s="29" t="str">
        <f aca="false">IF($A48="","",SUMIFS(Costs!$K$5:$K$1004,Costs!$B$5:$B$1004,$A48,Costs!$C$5:$C$1004,"Labour"))</f>
        <v/>
      </c>
      <c r="G48" s="29" t="str">
        <f aca="false">IF($A48="","",F48*Rates!$E$5)</f>
        <v/>
      </c>
      <c r="H48" s="29" t="str">
        <f aca="false">IF($A48="","",SUMIFS(Costs!$K$5:$K$1004,Costs!$B$5:$B$1004,$A48,Costs!$C$5:$C$1004,"Subcontract"))</f>
        <v/>
      </c>
      <c r="I48" s="29" t="str">
        <f aca="false">IF($A48="","",SUMIFS(Costs!$K$5:$K$1004,Costs!$B$5:$B$1004,$A48,Costs!$C$5:$C$1004,"Other"))</f>
        <v/>
      </c>
      <c r="J48" s="29" t="str">
        <f aca="false">IF($A48="","",SUM(E48:I48))</f>
        <v/>
      </c>
      <c r="K48" s="30" t="str">
        <f aca="false">IF($A48="","",D48-J48)</f>
        <v/>
      </c>
      <c r="L48" s="31" t="str">
        <f aca="false">IF(OR($A48="",N(D48)=0),"",K48/D48)</f>
        <v/>
      </c>
      <c r="M48" s="23" t="str">
        <f aca="false">IF($A48="","",IF(N(D48)=0,"No quote",IF(L48&lt;0,"LOSS",IF(L48&lt;Rates!$E$7,"Below minimum","OK"))))</f>
        <v/>
      </c>
    </row>
    <row r="49" customFormat="false" ht="15" hidden="false" customHeight="false" outlineLevel="0" collapsed="false">
      <c r="A49" s="23" t="str">
        <f aca="false">IF(Jobs!$A$41="","",Jobs!$A$41)</f>
        <v/>
      </c>
      <c r="B49" s="23" t="str">
        <f aca="false">IF($A49="","",Jobs!$B$41&amp;"")</f>
        <v/>
      </c>
      <c r="C49" s="23" t="str">
        <f aca="false">IF($A49="","",Jobs!$H$41&amp;"")</f>
        <v/>
      </c>
      <c r="D49" s="29" t="str">
        <f aca="false">IF($A49="","",N(Jobs!$G$41))</f>
        <v/>
      </c>
      <c r="E49" s="29" t="str">
        <f aca="false">IF($A49="","",SUMIFS(Costs!$K$5:$K$1004,Costs!$B$5:$B$1004,$A49,Costs!$C$5:$C$1004,"Material"))</f>
        <v/>
      </c>
      <c r="F49" s="29" t="str">
        <f aca="false">IF($A49="","",SUMIFS(Costs!$K$5:$K$1004,Costs!$B$5:$B$1004,$A49,Costs!$C$5:$C$1004,"Labour"))</f>
        <v/>
      </c>
      <c r="G49" s="29" t="str">
        <f aca="false">IF($A49="","",F49*Rates!$E$5)</f>
        <v/>
      </c>
      <c r="H49" s="29" t="str">
        <f aca="false">IF($A49="","",SUMIFS(Costs!$K$5:$K$1004,Costs!$B$5:$B$1004,$A49,Costs!$C$5:$C$1004,"Subcontract"))</f>
        <v/>
      </c>
      <c r="I49" s="29" t="str">
        <f aca="false">IF($A49="","",SUMIFS(Costs!$K$5:$K$1004,Costs!$B$5:$B$1004,$A49,Costs!$C$5:$C$1004,"Other"))</f>
        <v/>
      </c>
      <c r="J49" s="29" t="str">
        <f aca="false">IF($A49="","",SUM(E49:I49))</f>
        <v/>
      </c>
      <c r="K49" s="30" t="str">
        <f aca="false">IF($A49="","",D49-J49)</f>
        <v/>
      </c>
      <c r="L49" s="31" t="str">
        <f aca="false">IF(OR($A49="",N(D49)=0),"",K49/D49)</f>
        <v/>
      </c>
      <c r="M49" s="23" t="str">
        <f aca="false">IF($A49="","",IF(N(D49)=0,"No quote",IF(L49&lt;0,"LOSS",IF(L49&lt;Rates!$E$7,"Below minimum","OK"))))</f>
        <v/>
      </c>
    </row>
    <row r="50" customFormat="false" ht="15" hidden="false" customHeight="false" outlineLevel="0" collapsed="false">
      <c r="A50" s="23" t="str">
        <f aca="false">IF(Jobs!$A$42="","",Jobs!$A$42)</f>
        <v/>
      </c>
      <c r="B50" s="23" t="str">
        <f aca="false">IF($A50="","",Jobs!$B$42&amp;"")</f>
        <v/>
      </c>
      <c r="C50" s="23" t="str">
        <f aca="false">IF($A50="","",Jobs!$H$42&amp;"")</f>
        <v/>
      </c>
      <c r="D50" s="29" t="str">
        <f aca="false">IF($A50="","",N(Jobs!$G$42))</f>
        <v/>
      </c>
      <c r="E50" s="29" t="str">
        <f aca="false">IF($A50="","",SUMIFS(Costs!$K$5:$K$1004,Costs!$B$5:$B$1004,$A50,Costs!$C$5:$C$1004,"Material"))</f>
        <v/>
      </c>
      <c r="F50" s="29" t="str">
        <f aca="false">IF($A50="","",SUMIFS(Costs!$K$5:$K$1004,Costs!$B$5:$B$1004,$A50,Costs!$C$5:$C$1004,"Labour"))</f>
        <v/>
      </c>
      <c r="G50" s="29" t="str">
        <f aca="false">IF($A50="","",F50*Rates!$E$5)</f>
        <v/>
      </c>
      <c r="H50" s="29" t="str">
        <f aca="false">IF($A50="","",SUMIFS(Costs!$K$5:$K$1004,Costs!$B$5:$B$1004,$A50,Costs!$C$5:$C$1004,"Subcontract"))</f>
        <v/>
      </c>
      <c r="I50" s="29" t="str">
        <f aca="false">IF($A50="","",SUMIFS(Costs!$K$5:$K$1004,Costs!$B$5:$B$1004,$A50,Costs!$C$5:$C$1004,"Other"))</f>
        <v/>
      </c>
      <c r="J50" s="29" t="str">
        <f aca="false">IF($A50="","",SUM(E50:I50))</f>
        <v/>
      </c>
      <c r="K50" s="30" t="str">
        <f aca="false">IF($A50="","",D50-J50)</f>
        <v/>
      </c>
      <c r="L50" s="31" t="str">
        <f aca="false">IF(OR($A50="",N(D50)=0),"",K50/D50)</f>
        <v/>
      </c>
      <c r="M50" s="23" t="str">
        <f aca="false">IF($A50="","",IF(N(D50)=0,"No quote",IF(L50&lt;0,"LOSS",IF(L50&lt;Rates!$E$7,"Below minimum","OK"))))</f>
        <v/>
      </c>
    </row>
    <row r="51" customFormat="false" ht="15" hidden="false" customHeight="false" outlineLevel="0" collapsed="false">
      <c r="A51" s="23" t="str">
        <f aca="false">IF(Jobs!$A$43="","",Jobs!$A$43)</f>
        <v/>
      </c>
      <c r="B51" s="23" t="str">
        <f aca="false">IF($A51="","",Jobs!$B$43&amp;"")</f>
        <v/>
      </c>
      <c r="C51" s="23" t="str">
        <f aca="false">IF($A51="","",Jobs!$H$43&amp;"")</f>
        <v/>
      </c>
      <c r="D51" s="29" t="str">
        <f aca="false">IF($A51="","",N(Jobs!$G$43))</f>
        <v/>
      </c>
      <c r="E51" s="29" t="str">
        <f aca="false">IF($A51="","",SUMIFS(Costs!$K$5:$K$1004,Costs!$B$5:$B$1004,$A51,Costs!$C$5:$C$1004,"Material"))</f>
        <v/>
      </c>
      <c r="F51" s="29" t="str">
        <f aca="false">IF($A51="","",SUMIFS(Costs!$K$5:$K$1004,Costs!$B$5:$B$1004,$A51,Costs!$C$5:$C$1004,"Labour"))</f>
        <v/>
      </c>
      <c r="G51" s="29" t="str">
        <f aca="false">IF($A51="","",F51*Rates!$E$5)</f>
        <v/>
      </c>
      <c r="H51" s="29" t="str">
        <f aca="false">IF($A51="","",SUMIFS(Costs!$K$5:$K$1004,Costs!$B$5:$B$1004,$A51,Costs!$C$5:$C$1004,"Subcontract"))</f>
        <v/>
      </c>
      <c r="I51" s="29" t="str">
        <f aca="false">IF($A51="","",SUMIFS(Costs!$K$5:$K$1004,Costs!$B$5:$B$1004,$A51,Costs!$C$5:$C$1004,"Other"))</f>
        <v/>
      </c>
      <c r="J51" s="29" t="str">
        <f aca="false">IF($A51="","",SUM(E51:I51))</f>
        <v/>
      </c>
      <c r="K51" s="30" t="str">
        <f aca="false">IF($A51="","",D51-J51)</f>
        <v/>
      </c>
      <c r="L51" s="31" t="str">
        <f aca="false">IF(OR($A51="",N(D51)=0),"",K51/D51)</f>
        <v/>
      </c>
      <c r="M51" s="23" t="str">
        <f aca="false">IF($A51="","",IF(N(D51)=0,"No quote",IF(L51&lt;0,"LOSS",IF(L51&lt;Rates!$E$7,"Below minimum","OK"))))</f>
        <v/>
      </c>
    </row>
    <row r="52" customFormat="false" ht="15" hidden="false" customHeight="false" outlineLevel="0" collapsed="false">
      <c r="A52" s="23" t="str">
        <f aca="false">IF(Jobs!$A$44="","",Jobs!$A$44)</f>
        <v/>
      </c>
      <c r="B52" s="23" t="str">
        <f aca="false">IF($A52="","",Jobs!$B$44&amp;"")</f>
        <v/>
      </c>
      <c r="C52" s="23" t="str">
        <f aca="false">IF($A52="","",Jobs!$H$44&amp;"")</f>
        <v/>
      </c>
      <c r="D52" s="29" t="str">
        <f aca="false">IF($A52="","",N(Jobs!$G$44))</f>
        <v/>
      </c>
      <c r="E52" s="29" t="str">
        <f aca="false">IF($A52="","",SUMIFS(Costs!$K$5:$K$1004,Costs!$B$5:$B$1004,$A52,Costs!$C$5:$C$1004,"Material"))</f>
        <v/>
      </c>
      <c r="F52" s="29" t="str">
        <f aca="false">IF($A52="","",SUMIFS(Costs!$K$5:$K$1004,Costs!$B$5:$B$1004,$A52,Costs!$C$5:$C$1004,"Labour"))</f>
        <v/>
      </c>
      <c r="G52" s="29" t="str">
        <f aca="false">IF($A52="","",F52*Rates!$E$5)</f>
        <v/>
      </c>
      <c r="H52" s="29" t="str">
        <f aca="false">IF($A52="","",SUMIFS(Costs!$K$5:$K$1004,Costs!$B$5:$B$1004,$A52,Costs!$C$5:$C$1004,"Subcontract"))</f>
        <v/>
      </c>
      <c r="I52" s="29" t="str">
        <f aca="false">IF($A52="","",SUMIFS(Costs!$K$5:$K$1004,Costs!$B$5:$B$1004,$A52,Costs!$C$5:$C$1004,"Other"))</f>
        <v/>
      </c>
      <c r="J52" s="29" t="str">
        <f aca="false">IF($A52="","",SUM(E52:I52))</f>
        <v/>
      </c>
      <c r="K52" s="30" t="str">
        <f aca="false">IF($A52="","",D52-J52)</f>
        <v/>
      </c>
      <c r="L52" s="31" t="str">
        <f aca="false">IF(OR($A52="",N(D52)=0),"",K52/D52)</f>
        <v/>
      </c>
      <c r="M52" s="23" t="str">
        <f aca="false">IF($A52="","",IF(N(D52)=0,"No quote",IF(L52&lt;0,"LOSS",IF(L52&lt;Rates!$E$7,"Below minimum","OK"))))</f>
        <v/>
      </c>
    </row>
    <row r="53" customFormat="false" ht="15" hidden="false" customHeight="false" outlineLevel="0" collapsed="false">
      <c r="A53" s="23" t="str">
        <f aca="false">IF(Jobs!$A$45="","",Jobs!$A$45)</f>
        <v/>
      </c>
      <c r="B53" s="23" t="str">
        <f aca="false">IF($A53="","",Jobs!$B$45&amp;"")</f>
        <v/>
      </c>
      <c r="C53" s="23" t="str">
        <f aca="false">IF($A53="","",Jobs!$H$45&amp;"")</f>
        <v/>
      </c>
      <c r="D53" s="29" t="str">
        <f aca="false">IF($A53="","",N(Jobs!$G$45))</f>
        <v/>
      </c>
      <c r="E53" s="29" t="str">
        <f aca="false">IF($A53="","",SUMIFS(Costs!$K$5:$K$1004,Costs!$B$5:$B$1004,$A53,Costs!$C$5:$C$1004,"Material"))</f>
        <v/>
      </c>
      <c r="F53" s="29" t="str">
        <f aca="false">IF($A53="","",SUMIFS(Costs!$K$5:$K$1004,Costs!$B$5:$B$1004,$A53,Costs!$C$5:$C$1004,"Labour"))</f>
        <v/>
      </c>
      <c r="G53" s="29" t="str">
        <f aca="false">IF($A53="","",F53*Rates!$E$5)</f>
        <v/>
      </c>
      <c r="H53" s="29" t="str">
        <f aca="false">IF($A53="","",SUMIFS(Costs!$K$5:$K$1004,Costs!$B$5:$B$1004,$A53,Costs!$C$5:$C$1004,"Subcontract"))</f>
        <v/>
      </c>
      <c r="I53" s="29" t="str">
        <f aca="false">IF($A53="","",SUMIFS(Costs!$K$5:$K$1004,Costs!$B$5:$B$1004,$A53,Costs!$C$5:$C$1004,"Other"))</f>
        <v/>
      </c>
      <c r="J53" s="29" t="str">
        <f aca="false">IF($A53="","",SUM(E53:I53))</f>
        <v/>
      </c>
      <c r="K53" s="30" t="str">
        <f aca="false">IF($A53="","",D53-J53)</f>
        <v/>
      </c>
      <c r="L53" s="31" t="str">
        <f aca="false">IF(OR($A53="",N(D53)=0),"",K53/D53)</f>
        <v/>
      </c>
      <c r="M53" s="23" t="str">
        <f aca="false">IF($A53="","",IF(N(D53)=0,"No quote",IF(L53&lt;0,"LOSS",IF(L53&lt;Rates!$E$7,"Below minimum","OK"))))</f>
        <v/>
      </c>
    </row>
    <row r="54" customFormat="false" ht="15" hidden="false" customHeight="false" outlineLevel="0" collapsed="false">
      <c r="A54" s="23" t="str">
        <f aca="false">IF(Jobs!$A$46="","",Jobs!$A$46)</f>
        <v/>
      </c>
      <c r="B54" s="23" t="str">
        <f aca="false">IF($A54="","",Jobs!$B$46&amp;"")</f>
        <v/>
      </c>
      <c r="C54" s="23" t="str">
        <f aca="false">IF($A54="","",Jobs!$H$46&amp;"")</f>
        <v/>
      </c>
      <c r="D54" s="29" t="str">
        <f aca="false">IF($A54="","",N(Jobs!$G$46))</f>
        <v/>
      </c>
      <c r="E54" s="29" t="str">
        <f aca="false">IF($A54="","",SUMIFS(Costs!$K$5:$K$1004,Costs!$B$5:$B$1004,$A54,Costs!$C$5:$C$1004,"Material"))</f>
        <v/>
      </c>
      <c r="F54" s="29" t="str">
        <f aca="false">IF($A54="","",SUMIFS(Costs!$K$5:$K$1004,Costs!$B$5:$B$1004,$A54,Costs!$C$5:$C$1004,"Labour"))</f>
        <v/>
      </c>
      <c r="G54" s="29" t="str">
        <f aca="false">IF($A54="","",F54*Rates!$E$5)</f>
        <v/>
      </c>
      <c r="H54" s="29" t="str">
        <f aca="false">IF($A54="","",SUMIFS(Costs!$K$5:$K$1004,Costs!$B$5:$B$1004,$A54,Costs!$C$5:$C$1004,"Subcontract"))</f>
        <v/>
      </c>
      <c r="I54" s="29" t="str">
        <f aca="false">IF($A54="","",SUMIFS(Costs!$K$5:$K$1004,Costs!$B$5:$B$1004,$A54,Costs!$C$5:$C$1004,"Other"))</f>
        <v/>
      </c>
      <c r="J54" s="29" t="str">
        <f aca="false">IF($A54="","",SUM(E54:I54))</f>
        <v/>
      </c>
      <c r="K54" s="30" t="str">
        <f aca="false">IF($A54="","",D54-J54)</f>
        <v/>
      </c>
      <c r="L54" s="31" t="str">
        <f aca="false">IF(OR($A54="",N(D54)=0),"",K54/D54)</f>
        <v/>
      </c>
      <c r="M54" s="23" t="str">
        <f aca="false">IF($A54="","",IF(N(D54)=0,"No quote",IF(L54&lt;0,"LOSS",IF(L54&lt;Rates!$E$7,"Below minimum","OK"))))</f>
        <v/>
      </c>
    </row>
    <row r="55" customFormat="false" ht="15" hidden="false" customHeight="false" outlineLevel="0" collapsed="false">
      <c r="A55" s="23" t="str">
        <f aca="false">IF(Jobs!$A$47="","",Jobs!$A$47)</f>
        <v/>
      </c>
      <c r="B55" s="23" t="str">
        <f aca="false">IF($A55="","",Jobs!$B$47&amp;"")</f>
        <v/>
      </c>
      <c r="C55" s="23" t="str">
        <f aca="false">IF($A55="","",Jobs!$H$47&amp;"")</f>
        <v/>
      </c>
      <c r="D55" s="29" t="str">
        <f aca="false">IF($A55="","",N(Jobs!$G$47))</f>
        <v/>
      </c>
      <c r="E55" s="29" t="str">
        <f aca="false">IF($A55="","",SUMIFS(Costs!$K$5:$K$1004,Costs!$B$5:$B$1004,$A55,Costs!$C$5:$C$1004,"Material"))</f>
        <v/>
      </c>
      <c r="F55" s="29" t="str">
        <f aca="false">IF($A55="","",SUMIFS(Costs!$K$5:$K$1004,Costs!$B$5:$B$1004,$A55,Costs!$C$5:$C$1004,"Labour"))</f>
        <v/>
      </c>
      <c r="G55" s="29" t="str">
        <f aca="false">IF($A55="","",F55*Rates!$E$5)</f>
        <v/>
      </c>
      <c r="H55" s="29" t="str">
        <f aca="false">IF($A55="","",SUMIFS(Costs!$K$5:$K$1004,Costs!$B$5:$B$1004,$A55,Costs!$C$5:$C$1004,"Subcontract"))</f>
        <v/>
      </c>
      <c r="I55" s="29" t="str">
        <f aca="false">IF($A55="","",SUMIFS(Costs!$K$5:$K$1004,Costs!$B$5:$B$1004,$A55,Costs!$C$5:$C$1004,"Other"))</f>
        <v/>
      </c>
      <c r="J55" s="29" t="str">
        <f aca="false">IF($A55="","",SUM(E55:I55))</f>
        <v/>
      </c>
      <c r="K55" s="30" t="str">
        <f aca="false">IF($A55="","",D55-J55)</f>
        <v/>
      </c>
      <c r="L55" s="31" t="str">
        <f aca="false">IF(OR($A55="",N(D55)=0),"",K55/D55)</f>
        <v/>
      </c>
      <c r="M55" s="23" t="str">
        <f aca="false">IF($A55="","",IF(N(D55)=0,"No quote",IF(L55&lt;0,"LOSS",IF(L55&lt;Rates!$E$7,"Below minimum","OK"))))</f>
        <v/>
      </c>
    </row>
    <row r="56" customFormat="false" ht="15" hidden="false" customHeight="false" outlineLevel="0" collapsed="false">
      <c r="A56" s="23" t="str">
        <f aca="false">IF(Jobs!$A$48="","",Jobs!$A$48)</f>
        <v/>
      </c>
      <c r="B56" s="23" t="str">
        <f aca="false">IF($A56="","",Jobs!$B$48&amp;"")</f>
        <v/>
      </c>
      <c r="C56" s="23" t="str">
        <f aca="false">IF($A56="","",Jobs!$H$48&amp;"")</f>
        <v/>
      </c>
      <c r="D56" s="29" t="str">
        <f aca="false">IF($A56="","",N(Jobs!$G$48))</f>
        <v/>
      </c>
      <c r="E56" s="29" t="str">
        <f aca="false">IF($A56="","",SUMIFS(Costs!$K$5:$K$1004,Costs!$B$5:$B$1004,$A56,Costs!$C$5:$C$1004,"Material"))</f>
        <v/>
      </c>
      <c r="F56" s="29" t="str">
        <f aca="false">IF($A56="","",SUMIFS(Costs!$K$5:$K$1004,Costs!$B$5:$B$1004,$A56,Costs!$C$5:$C$1004,"Labour"))</f>
        <v/>
      </c>
      <c r="G56" s="29" t="str">
        <f aca="false">IF($A56="","",F56*Rates!$E$5)</f>
        <v/>
      </c>
      <c r="H56" s="29" t="str">
        <f aca="false">IF($A56="","",SUMIFS(Costs!$K$5:$K$1004,Costs!$B$5:$B$1004,$A56,Costs!$C$5:$C$1004,"Subcontract"))</f>
        <v/>
      </c>
      <c r="I56" s="29" t="str">
        <f aca="false">IF($A56="","",SUMIFS(Costs!$K$5:$K$1004,Costs!$B$5:$B$1004,$A56,Costs!$C$5:$C$1004,"Other"))</f>
        <v/>
      </c>
      <c r="J56" s="29" t="str">
        <f aca="false">IF($A56="","",SUM(E56:I56))</f>
        <v/>
      </c>
      <c r="K56" s="30" t="str">
        <f aca="false">IF($A56="","",D56-J56)</f>
        <v/>
      </c>
      <c r="L56" s="31" t="str">
        <f aca="false">IF(OR($A56="",N(D56)=0),"",K56/D56)</f>
        <v/>
      </c>
      <c r="M56" s="23" t="str">
        <f aca="false">IF($A56="","",IF(N(D56)=0,"No quote",IF(L56&lt;0,"LOSS",IF(L56&lt;Rates!$E$7,"Below minimum","OK"))))</f>
        <v/>
      </c>
    </row>
    <row r="57" customFormat="false" ht="15" hidden="false" customHeight="false" outlineLevel="0" collapsed="false">
      <c r="A57" s="23" t="str">
        <f aca="false">IF(Jobs!$A$49="","",Jobs!$A$49)</f>
        <v/>
      </c>
      <c r="B57" s="23" t="str">
        <f aca="false">IF($A57="","",Jobs!$B$49&amp;"")</f>
        <v/>
      </c>
      <c r="C57" s="23" t="str">
        <f aca="false">IF($A57="","",Jobs!$H$49&amp;"")</f>
        <v/>
      </c>
      <c r="D57" s="29" t="str">
        <f aca="false">IF($A57="","",N(Jobs!$G$49))</f>
        <v/>
      </c>
      <c r="E57" s="29" t="str">
        <f aca="false">IF($A57="","",SUMIFS(Costs!$K$5:$K$1004,Costs!$B$5:$B$1004,$A57,Costs!$C$5:$C$1004,"Material"))</f>
        <v/>
      </c>
      <c r="F57" s="29" t="str">
        <f aca="false">IF($A57="","",SUMIFS(Costs!$K$5:$K$1004,Costs!$B$5:$B$1004,$A57,Costs!$C$5:$C$1004,"Labour"))</f>
        <v/>
      </c>
      <c r="G57" s="29" t="str">
        <f aca="false">IF($A57="","",F57*Rates!$E$5)</f>
        <v/>
      </c>
      <c r="H57" s="29" t="str">
        <f aca="false">IF($A57="","",SUMIFS(Costs!$K$5:$K$1004,Costs!$B$5:$B$1004,$A57,Costs!$C$5:$C$1004,"Subcontract"))</f>
        <v/>
      </c>
      <c r="I57" s="29" t="str">
        <f aca="false">IF($A57="","",SUMIFS(Costs!$K$5:$K$1004,Costs!$B$5:$B$1004,$A57,Costs!$C$5:$C$1004,"Other"))</f>
        <v/>
      </c>
      <c r="J57" s="29" t="str">
        <f aca="false">IF($A57="","",SUM(E57:I57))</f>
        <v/>
      </c>
      <c r="K57" s="30" t="str">
        <f aca="false">IF($A57="","",D57-J57)</f>
        <v/>
      </c>
      <c r="L57" s="31" t="str">
        <f aca="false">IF(OR($A57="",N(D57)=0),"",K57/D57)</f>
        <v/>
      </c>
      <c r="M57" s="23" t="str">
        <f aca="false">IF($A57="","",IF(N(D57)=0,"No quote",IF(L57&lt;0,"LOSS",IF(L57&lt;Rates!$E$7,"Below minimum","OK"))))</f>
        <v/>
      </c>
    </row>
    <row r="58" customFormat="false" ht="15" hidden="false" customHeight="false" outlineLevel="0" collapsed="false">
      <c r="A58" s="23" t="str">
        <f aca="false">IF(Jobs!$A$50="","",Jobs!$A$50)</f>
        <v/>
      </c>
      <c r="B58" s="23" t="str">
        <f aca="false">IF($A58="","",Jobs!$B$50&amp;"")</f>
        <v/>
      </c>
      <c r="C58" s="23" t="str">
        <f aca="false">IF($A58="","",Jobs!$H$50&amp;"")</f>
        <v/>
      </c>
      <c r="D58" s="29" t="str">
        <f aca="false">IF($A58="","",N(Jobs!$G$50))</f>
        <v/>
      </c>
      <c r="E58" s="29" t="str">
        <f aca="false">IF($A58="","",SUMIFS(Costs!$K$5:$K$1004,Costs!$B$5:$B$1004,$A58,Costs!$C$5:$C$1004,"Material"))</f>
        <v/>
      </c>
      <c r="F58" s="29" t="str">
        <f aca="false">IF($A58="","",SUMIFS(Costs!$K$5:$K$1004,Costs!$B$5:$B$1004,$A58,Costs!$C$5:$C$1004,"Labour"))</f>
        <v/>
      </c>
      <c r="G58" s="29" t="str">
        <f aca="false">IF($A58="","",F58*Rates!$E$5)</f>
        <v/>
      </c>
      <c r="H58" s="29" t="str">
        <f aca="false">IF($A58="","",SUMIFS(Costs!$K$5:$K$1004,Costs!$B$5:$B$1004,$A58,Costs!$C$5:$C$1004,"Subcontract"))</f>
        <v/>
      </c>
      <c r="I58" s="29" t="str">
        <f aca="false">IF($A58="","",SUMIFS(Costs!$K$5:$K$1004,Costs!$B$5:$B$1004,$A58,Costs!$C$5:$C$1004,"Other"))</f>
        <v/>
      </c>
      <c r="J58" s="29" t="str">
        <f aca="false">IF($A58="","",SUM(E58:I58))</f>
        <v/>
      </c>
      <c r="K58" s="30" t="str">
        <f aca="false">IF($A58="","",D58-J58)</f>
        <v/>
      </c>
      <c r="L58" s="31" t="str">
        <f aca="false">IF(OR($A58="",N(D58)=0),"",K58/D58)</f>
        <v/>
      </c>
      <c r="M58" s="23" t="str">
        <f aca="false">IF($A58="","",IF(N(D58)=0,"No quote",IF(L58&lt;0,"LOSS",IF(L58&lt;Rates!$E$7,"Below minimum","OK"))))</f>
        <v/>
      </c>
    </row>
    <row r="59" customFormat="false" ht="15" hidden="false" customHeight="false" outlineLevel="0" collapsed="false">
      <c r="A59" s="23" t="str">
        <f aca="false">IF(Jobs!$A$51="","",Jobs!$A$51)</f>
        <v/>
      </c>
      <c r="B59" s="23" t="str">
        <f aca="false">IF($A59="","",Jobs!$B$51&amp;"")</f>
        <v/>
      </c>
      <c r="C59" s="23" t="str">
        <f aca="false">IF($A59="","",Jobs!$H$51&amp;"")</f>
        <v/>
      </c>
      <c r="D59" s="29" t="str">
        <f aca="false">IF($A59="","",N(Jobs!$G$51))</f>
        <v/>
      </c>
      <c r="E59" s="29" t="str">
        <f aca="false">IF($A59="","",SUMIFS(Costs!$K$5:$K$1004,Costs!$B$5:$B$1004,$A59,Costs!$C$5:$C$1004,"Material"))</f>
        <v/>
      </c>
      <c r="F59" s="29" t="str">
        <f aca="false">IF($A59="","",SUMIFS(Costs!$K$5:$K$1004,Costs!$B$5:$B$1004,$A59,Costs!$C$5:$C$1004,"Labour"))</f>
        <v/>
      </c>
      <c r="G59" s="29" t="str">
        <f aca="false">IF($A59="","",F59*Rates!$E$5)</f>
        <v/>
      </c>
      <c r="H59" s="29" t="str">
        <f aca="false">IF($A59="","",SUMIFS(Costs!$K$5:$K$1004,Costs!$B$5:$B$1004,$A59,Costs!$C$5:$C$1004,"Subcontract"))</f>
        <v/>
      </c>
      <c r="I59" s="29" t="str">
        <f aca="false">IF($A59="","",SUMIFS(Costs!$K$5:$K$1004,Costs!$B$5:$B$1004,$A59,Costs!$C$5:$C$1004,"Other"))</f>
        <v/>
      </c>
      <c r="J59" s="29" t="str">
        <f aca="false">IF($A59="","",SUM(E59:I59))</f>
        <v/>
      </c>
      <c r="K59" s="30" t="str">
        <f aca="false">IF($A59="","",D59-J59)</f>
        <v/>
      </c>
      <c r="L59" s="31" t="str">
        <f aca="false">IF(OR($A59="",N(D59)=0),"",K59/D59)</f>
        <v/>
      </c>
      <c r="M59" s="23" t="str">
        <f aca="false">IF($A59="","",IF(N(D59)=0,"No quote",IF(L59&lt;0,"LOSS",IF(L59&lt;Rates!$E$7,"Below minimum","OK"))))</f>
        <v/>
      </c>
    </row>
    <row r="60" customFormat="false" ht="15" hidden="false" customHeight="false" outlineLevel="0" collapsed="false">
      <c r="A60" s="23" t="str">
        <f aca="false">IF(Jobs!$A$52="","",Jobs!$A$52)</f>
        <v/>
      </c>
      <c r="B60" s="23" t="str">
        <f aca="false">IF($A60="","",Jobs!$B$52&amp;"")</f>
        <v/>
      </c>
      <c r="C60" s="23" t="str">
        <f aca="false">IF($A60="","",Jobs!$H$52&amp;"")</f>
        <v/>
      </c>
      <c r="D60" s="29" t="str">
        <f aca="false">IF($A60="","",N(Jobs!$G$52))</f>
        <v/>
      </c>
      <c r="E60" s="29" t="str">
        <f aca="false">IF($A60="","",SUMIFS(Costs!$K$5:$K$1004,Costs!$B$5:$B$1004,$A60,Costs!$C$5:$C$1004,"Material"))</f>
        <v/>
      </c>
      <c r="F60" s="29" t="str">
        <f aca="false">IF($A60="","",SUMIFS(Costs!$K$5:$K$1004,Costs!$B$5:$B$1004,$A60,Costs!$C$5:$C$1004,"Labour"))</f>
        <v/>
      </c>
      <c r="G60" s="29" t="str">
        <f aca="false">IF($A60="","",F60*Rates!$E$5)</f>
        <v/>
      </c>
      <c r="H60" s="29" t="str">
        <f aca="false">IF($A60="","",SUMIFS(Costs!$K$5:$K$1004,Costs!$B$5:$B$1004,$A60,Costs!$C$5:$C$1004,"Subcontract"))</f>
        <v/>
      </c>
      <c r="I60" s="29" t="str">
        <f aca="false">IF($A60="","",SUMIFS(Costs!$K$5:$K$1004,Costs!$B$5:$B$1004,$A60,Costs!$C$5:$C$1004,"Other"))</f>
        <v/>
      </c>
      <c r="J60" s="29" t="str">
        <f aca="false">IF($A60="","",SUM(E60:I60))</f>
        <v/>
      </c>
      <c r="K60" s="30" t="str">
        <f aca="false">IF($A60="","",D60-J60)</f>
        <v/>
      </c>
      <c r="L60" s="31" t="str">
        <f aca="false">IF(OR($A60="",N(D60)=0),"",K60/D60)</f>
        <v/>
      </c>
      <c r="M60" s="23" t="str">
        <f aca="false">IF($A60="","",IF(N(D60)=0,"No quote",IF(L60&lt;0,"LOSS",IF(L60&lt;Rates!$E$7,"Below minimum","OK"))))</f>
        <v/>
      </c>
    </row>
    <row r="61" customFormat="false" ht="15" hidden="false" customHeight="false" outlineLevel="0" collapsed="false">
      <c r="A61" s="23" t="str">
        <f aca="false">IF(Jobs!$A$53="","",Jobs!$A$53)</f>
        <v/>
      </c>
      <c r="B61" s="23" t="str">
        <f aca="false">IF($A61="","",Jobs!$B$53&amp;"")</f>
        <v/>
      </c>
      <c r="C61" s="23" t="str">
        <f aca="false">IF($A61="","",Jobs!$H$53&amp;"")</f>
        <v/>
      </c>
      <c r="D61" s="29" t="str">
        <f aca="false">IF($A61="","",N(Jobs!$G$53))</f>
        <v/>
      </c>
      <c r="E61" s="29" t="str">
        <f aca="false">IF($A61="","",SUMIFS(Costs!$K$5:$K$1004,Costs!$B$5:$B$1004,$A61,Costs!$C$5:$C$1004,"Material"))</f>
        <v/>
      </c>
      <c r="F61" s="29" t="str">
        <f aca="false">IF($A61="","",SUMIFS(Costs!$K$5:$K$1004,Costs!$B$5:$B$1004,$A61,Costs!$C$5:$C$1004,"Labour"))</f>
        <v/>
      </c>
      <c r="G61" s="29" t="str">
        <f aca="false">IF($A61="","",F61*Rates!$E$5)</f>
        <v/>
      </c>
      <c r="H61" s="29" t="str">
        <f aca="false">IF($A61="","",SUMIFS(Costs!$K$5:$K$1004,Costs!$B$5:$B$1004,$A61,Costs!$C$5:$C$1004,"Subcontract"))</f>
        <v/>
      </c>
      <c r="I61" s="29" t="str">
        <f aca="false">IF($A61="","",SUMIFS(Costs!$K$5:$K$1004,Costs!$B$5:$B$1004,$A61,Costs!$C$5:$C$1004,"Other"))</f>
        <v/>
      </c>
      <c r="J61" s="29" t="str">
        <f aca="false">IF($A61="","",SUM(E61:I61))</f>
        <v/>
      </c>
      <c r="K61" s="30" t="str">
        <f aca="false">IF($A61="","",D61-J61)</f>
        <v/>
      </c>
      <c r="L61" s="31" t="str">
        <f aca="false">IF(OR($A61="",N(D61)=0),"",K61/D61)</f>
        <v/>
      </c>
      <c r="M61" s="23" t="str">
        <f aca="false">IF($A61="","",IF(N(D61)=0,"No quote",IF(L61&lt;0,"LOSS",IF(L61&lt;Rates!$E$7,"Below minimum","OK"))))</f>
        <v/>
      </c>
    </row>
    <row r="62" customFormat="false" ht="15" hidden="false" customHeight="false" outlineLevel="0" collapsed="false">
      <c r="A62" s="23" t="str">
        <f aca="false">IF(Jobs!$A$54="","",Jobs!$A$54)</f>
        <v/>
      </c>
      <c r="B62" s="23" t="str">
        <f aca="false">IF($A62="","",Jobs!$B$54&amp;"")</f>
        <v/>
      </c>
      <c r="C62" s="23" t="str">
        <f aca="false">IF($A62="","",Jobs!$H$54&amp;"")</f>
        <v/>
      </c>
      <c r="D62" s="29" t="str">
        <f aca="false">IF($A62="","",N(Jobs!$G$54))</f>
        <v/>
      </c>
      <c r="E62" s="29" t="str">
        <f aca="false">IF($A62="","",SUMIFS(Costs!$K$5:$K$1004,Costs!$B$5:$B$1004,$A62,Costs!$C$5:$C$1004,"Material"))</f>
        <v/>
      </c>
      <c r="F62" s="29" t="str">
        <f aca="false">IF($A62="","",SUMIFS(Costs!$K$5:$K$1004,Costs!$B$5:$B$1004,$A62,Costs!$C$5:$C$1004,"Labour"))</f>
        <v/>
      </c>
      <c r="G62" s="29" t="str">
        <f aca="false">IF($A62="","",F62*Rates!$E$5)</f>
        <v/>
      </c>
      <c r="H62" s="29" t="str">
        <f aca="false">IF($A62="","",SUMIFS(Costs!$K$5:$K$1004,Costs!$B$5:$B$1004,$A62,Costs!$C$5:$C$1004,"Subcontract"))</f>
        <v/>
      </c>
      <c r="I62" s="29" t="str">
        <f aca="false">IF($A62="","",SUMIFS(Costs!$K$5:$K$1004,Costs!$B$5:$B$1004,$A62,Costs!$C$5:$C$1004,"Other"))</f>
        <v/>
      </c>
      <c r="J62" s="29" t="str">
        <f aca="false">IF($A62="","",SUM(E62:I62))</f>
        <v/>
      </c>
      <c r="K62" s="30" t="str">
        <f aca="false">IF($A62="","",D62-J62)</f>
        <v/>
      </c>
      <c r="L62" s="31" t="str">
        <f aca="false">IF(OR($A62="",N(D62)=0),"",K62/D62)</f>
        <v/>
      </c>
      <c r="M62" s="23" t="str">
        <f aca="false">IF($A62="","",IF(N(D62)=0,"No quote",IF(L62&lt;0,"LOSS",IF(L62&lt;Rates!$E$7,"Below minimum","OK"))))</f>
        <v/>
      </c>
    </row>
    <row r="63" customFormat="false" ht="15" hidden="false" customHeight="false" outlineLevel="0" collapsed="false">
      <c r="A63" s="23" t="str">
        <f aca="false">IF(Jobs!$A$55="","",Jobs!$A$55)</f>
        <v/>
      </c>
      <c r="B63" s="23" t="str">
        <f aca="false">IF($A63="","",Jobs!$B$55&amp;"")</f>
        <v/>
      </c>
      <c r="C63" s="23" t="str">
        <f aca="false">IF($A63="","",Jobs!$H$55&amp;"")</f>
        <v/>
      </c>
      <c r="D63" s="29" t="str">
        <f aca="false">IF($A63="","",N(Jobs!$G$55))</f>
        <v/>
      </c>
      <c r="E63" s="29" t="str">
        <f aca="false">IF($A63="","",SUMIFS(Costs!$K$5:$K$1004,Costs!$B$5:$B$1004,$A63,Costs!$C$5:$C$1004,"Material"))</f>
        <v/>
      </c>
      <c r="F63" s="29" t="str">
        <f aca="false">IF($A63="","",SUMIFS(Costs!$K$5:$K$1004,Costs!$B$5:$B$1004,$A63,Costs!$C$5:$C$1004,"Labour"))</f>
        <v/>
      </c>
      <c r="G63" s="29" t="str">
        <f aca="false">IF($A63="","",F63*Rates!$E$5)</f>
        <v/>
      </c>
      <c r="H63" s="29" t="str">
        <f aca="false">IF($A63="","",SUMIFS(Costs!$K$5:$K$1004,Costs!$B$5:$B$1004,$A63,Costs!$C$5:$C$1004,"Subcontract"))</f>
        <v/>
      </c>
      <c r="I63" s="29" t="str">
        <f aca="false">IF($A63="","",SUMIFS(Costs!$K$5:$K$1004,Costs!$B$5:$B$1004,$A63,Costs!$C$5:$C$1004,"Other"))</f>
        <v/>
      </c>
      <c r="J63" s="29" t="str">
        <f aca="false">IF($A63="","",SUM(E63:I63))</f>
        <v/>
      </c>
      <c r="K63" s="30" t="str">
        <f aca="false">IF($A63="","",D63-J63)</f>
        <v/>
      </c>
      <c r="L63" s="31" t="str">
        <f aca="false">IF(OR($A63="",N(D63)=0),"",K63/D63)</f>
        <v/>
      </c>
      <c r="M63" s="23" t="str">
        <f aca="false">IF($A63="","",IF(N(D63)=0,"No quote",IF(L63&lt;0,"LOSS",IF(L63&lt;Rates!$E$7,"Below minimum","OK"))))</f>
        <v/>
      </c>
    </row>
    <row r="64" customFormat="false" ht="15" hidden="false" customHeight="false" outlineLevel="0" collapsed="false">
      <c r="A64" s="23" t="str">
        <f aca="false">IF(Jobs!$A$56="","",Jobs!$A$56)</f>
        <v/>
      </c>
      <c r="B64" s="23" t="str">
        <f aca="false">IF($A64="","",Jobs!$B$56&amp;"")</f>
        <v/>
      </c>
      <c r="C64" s="23" t="str">
        <f aca="false">IF($A64="","",Jobs!$H$56&amp;"")</f>
        <v/>
      </c>
      <c r="D64" s="29" t="str">
        <f aca="false">IF($A64="","",N(Jobs!$G$56))</f>
        <v/>
      </c>
      <c r="E64" s="29" t="str">
        <f aca="false">IF($A64="","",SUMIFS(Costs!$K$5:$K$1004,Costs!$B$5:$B$1004,$A64,Costs!$C$5:$C$1004,"Material"))</f>
        <v/>
      </c>
      <c r="F64" s="29" t="str">
        <f aca="false">IF($A64="","",SUMIFS(Costs!$K$5:$K$1004,Costs!$B$5:$B$1004,$A64,Costs!$C$5:$C$1004,"Labour"))</f>
        <v/>
      </c>
      <c r="G64" s="29" t="str">
        <f aca="false">IF($A64="","",F64*Rates!$E$5)</f>
        <v/>
      </c>
      <c r="H64" s="29" t="str">
        <f aca="false">IF($A64="","",SUMIFS(Costs!$K$5:$K$1004,Costs!$B$5:$B$1004,$A64,Costs!$C$5:$C$1004,"Subcontract"))</f>
        <v/>
      </c>
      <c r="I64" s="29" t="str">
        <f aca="false">IF($A64="","",SUMIFS(Costs!$K$5:$K$1004,Costs!$B$5:$B$1004,$A64,Costs!$C$5:$C$1004,"Other"))</f>
        <v/>
      </c>
      <c r="J64" s="29" t="str">
        <f aca="false">IF($A64="","",SUM(E64:I64))</f>
        <v/>
      </c>
      <c r="K64" s="30" t="str">
        <f aca="false">IF($A64="","",D64-J64)</f>
        <v/>
      </c>
      <c r="L64" s="31" t="str">
        <f aca="false">IF(OR($A64="",N(D64)=0),"",K64/D64)</f>
        <v/>
      </c>
      <c r="M64" s="23" t="str">
        <f aca="false">IF($A64="","",IF(N(D64)=0,"No quote",IF(L64&lt;0,"LOSS",IF(L64&lt;Rates!$E$7,"Below minimum","OK"))))</f>
        <v/>
      </c>
    </row>
    <row r="65" customFormat="false" ht="15" hidden="false" customHeight="false" outlineLevel="0" collapsed="false">
      <c r="A65" s="23" t="str">
        <f aca="false">IF(Jobs!$A$57="","",Jobs!$A$57)</f>
        <v/>
      </c>
      <c r="B65" s="23" t="str">
        <f aca="false">IF($A65="","",Jobs!$B$57&amp;"")</f>
        <v/>
      </c>
      <c r="C65" s="23" t="str">
        <f aca="false">IF($A65="","",Jobs!$H$57&amp;"")</f>
        <v/>
      </c>
      <c r="D65" s="29" t="str">
        <f aca="false">IF($A65="","",N(Jobs!$G$57))</f>
        <v/>
      </c>
      <c r="E65" s="29" t="str">
        <f aca="false">IF($A65="","",SUMIFS(Costs!$K$5:$K$1004,Costs!$B$5:$B$1004,$A65,Costs!$C$5:$C$1004,"Material"))</f>
        <v/>
      </c>
      <c r="F65" s="29" t="str">
        <f aca="false">IF($A65="","",SUMIFS(Costs!$K$5:$K$1004,Costs!$B$5:$B$1004,$A65,Costs!$C$5:$C$1004,"Labour"))</f>
        <v/>
      </c>
      <c r="G65" s="29" t="str">
        <f aca="false">IF($A65="","",F65*Rates!$E$5)</f>
        <v/>
      </c>
      <c r="H65" s="29" t="str">
        <f aca="false">IF($A65="","",SUMIFS(Costs!$K$5:$K$1004,Costs!$B$5:$B$1004,$A65,Costs!$C$5:$C$1004,"Subcontract"))</f>
        <v/>
      </c>
      <c r="I65" s="29" t="str">
        <f aca="false">IF($A65="","",SUMIFS(Costs!$K$5:$K$1004,Costs!$B$5:$B$1004,$A65,Costs!$C$5:$C$1004,"Other"))</f>
        <v/>
      </c>
      <c r="J65" s="29" t="str">
        <f aca="false">IF($A65="","",SUM(E65:I65))</f>
        <v/>
      </c>
      <c r="K65" s="30" t="str">
        <f aca="false">IF($A65="","",D65-J65)</f>
        <v/>
      </c>
      <c r="L65" s="31" t="str">
        <f aca="false">IF(OR($A65="",N(D65)=0),"",K65/D65)</f>
        <v/>
      </c>
      <c r="M65" s="23" t="str">
        <f aca="false">IF($A65="","",IF(N(D65)=0,"No quote",IF(L65&lt;0,"LOSS",IF(L65&lt;Rates!$E$7,"Below minimum","OK"))))</f>
        <v/>
      </c>
    </row>
    <row r="66" customFormat="false" ht="15" hidden="false" customHeight="false" outlineLevel="0" collapsed="false">
      <c r="A66" s="23" t="str">
        <f aca="false">IF(Jobs!$A$58="","",Jobs!$A$58)</f>
        <v/>
      </c>
      <c r="B66" s="23" t="str">
        <f aca="false">IF($A66="","",Jobs!$B$58&amp;"")</f>
        <v/>
      </c>
      <c r="C66" s="23" t="str">
        <f aca="false">IF($A66="","",Jobs!$H$58&amp;"")</f>
        <v/>
      </c>
      <c r="D66" s="29" t="str">
        <f aca="false">IF($A66="","",N(Jobs!$G$58))</f>
        <v/>
      </c>
      <c r="E66" s="29" t="str">
        <f aca="false">IF($A66="","",SUMIFS(Costs!$K$5:$K$1004,Costs!$B$5:$B$1004,$A66,Costs!$C$5:$C$1004,"Material"))</f>
        <v/>
      </c>
      <c r="F66" s="29" t="str">
        <f aca="false">IF($A66="","",SUMIFS(Costs!$K$5:$K$1004,Costs!$B$5:$B$1004,$A66,Costs!$C$5:$C$1004,"Labour"))</f>
        <v/>
      </c>
      <c r="G66" s="29" t="str">
        <f aca="false">IF($A66="","",F66*Rates!$E$5)</f>
        <v/>
      </c>
      <c r="H66" s="29" t="str">
        <f aca="false">IF($A66="","",SUMIFS(Costs!$K$5:$K$1004,Costs!$B$5:$B$1004,$A66,Costs!$C$5:$C$1004,"Subcontract"))</f>
        <v/>
      </c>
      <c r="I66" s="29" t="str">
        <f aca="false">IF($A66="","",SUMIFS(Costs!$K$5:$K$1004,Costs!$B$5:$B$1004,$A66,Costs!$C$5:$C$1004,"Other"))</f>
        <v/>
      </c>
      <c r="J66" s="29" t="str">
        <f aca="false">IF($A66="","",SUM(E66:I66))</f>
        <v/>
      </c>
      <c r="K66" s="30" t="str">
        <f aca="false">IF($A66="","",D66-J66)</f>
        <v/>
      </c>
      <c r="L66" s="31" t="str">
        <f aca="false">IF(OR($A66="",N(D66)=0),"",K66/D66)</f>
        <v/>
      </c>
      <c r="M66" s="23" t="str">
        <f aca="false">IF($A66="","",IF(N(D66)=0,"No quote",IF(L66&lt;0,"LOSS",IF(L66&lt;Rates!$E$7,"Below minimum","OK"))))</f>
        <v/>
      </c>
    </row>
    <row r="67" customFormat="false" ht="15" hidden="false" customHeight="false" outlineLevel="0" collapsed="false">
      <c r="A67" s="23" t="str">
        <f aca="false">IF(Jobs!$A$59="","",Jobs!$A$59)</f>
        <v/>
      </c>
      <c r="B67" s="23" t="str">
        <f aca="false">IF($A67="","",Jobs!$B$59&amp;"")</f>
        <v/>
      </c>
      <c r="C67" s="23" t="str">
        <f aca="false">IF($A67="","",Jobs!$H$59&amp;"")</f>
        <v/>
      </c>
      <c r="D67" s="29" t="str">
        <f aca="false">IF($A67="","",N(Jobs!$G$59))</f>
        <v/>
      </c>
      <c r="E67" s="29" t="str">
        <f aca="false">IF($A67="","",SUMIFS(Costs!$K$5:$K$1004,Costs!$B$5:$B$1004,$A67,Costs!$C$5:$C$1004,"Material"))</f>
        <v/>
      </c>
      <c r="F67" s="29" t="str">
        <f aca="false">IF($A67="","",SUMIFS(Costs!$K$5:$K$1004,Costs!$B$5:$B$1004,$A67,Costs!$C$5:$C$1004,"Labour"))</f>
        <v/>
      </c>
      <c r="G67" s="29" t="str">
        <f aca="false">IF($A67="","",F67*Rates!$E$5)</f>
        <v/>
      </c>
      <c r="H67" s="29" t="str">
        <f aca="false">IF($A67="","",SUMIFS(Costs!$K$5:$K$1004,Costs!$B$5:$B$1004,$A67,Costs!$C$5:$C$1004,"Subcontract"))</f>
        <v/>
      </c>
      <c r="I67" s="29" t="str">
        <f aca="false">IF($A67="","",SUMIFS(Costs!$K$5:$K$1004,Costs!$B$5:$B$1004,$A67,Costs!$C$5:$C$1004,"Other"))</f>
        <v/>
      </c>
      <c r="J67" s="29" t="str">
        <f aca="false">IF($A67="","",SUM(E67:I67))</f>
        <v/>
      </c>
      <c r="K67" s="30" t="str">
        <f aca="false">IF($A67="","",D67-J67)</f>
        <v/>
      </c>
      <c r="L67" s="31" t="str">
        <f aca="false">IF(OR($A67="",N(D67)=0),"",K67/D67)</f>
        <v/>
      </c>
      <c r="M67" s="23" t="str">
        <f aca="false">IF($A67="","",IF(N(D67)=0,"No quote",IF(L67&lt;0,"LOSS",IF(L67&lt;Rates!$E$7,"Below minimum","OK"))))</f>
        <v/>
      </c>
    </row>
    <row r="68" customFormat="false" ht="15" hidden="false" customHeight="false" outlineLevel="0" collapsed="false">
      <c r="A68" s="23" t="str">
        <f aca="false">IF(Jobs!$A$60="","",Jobs!$A$60)</f>
        <v/>
      </c>
      <c r="B68" s="23" t="str">
        <f aca="false">IF($A68="","",Jobs!$B$60&amp;"")</f>
        <v/>
      </c>
      <c r="C68" s="23" t="str">
        <f aca="false">IF($A68="","",Jobs!$H$60&amp;"")</f>
        <v/>
      </c>
      <c r="D68" s="29" t="str">
        <f aca="false">IF($A68="","",N(Jobs!$G$60))</f>
        <v/>
      </c>
      <c r="E68" s="29" t="str">
        <f aca="false">IF($A68="","",SUMIFS(Costs!$K$5:$K$1004,Costs!$B$5:$B$1004,$A68,Costs!$C$5:$C$1004,"Material"))</f>
        <v/>
      </c>
      <c r="F68" s="29" t="str">
        <f aca="false">IF($A68="","",SUMIFS(Costs!$K$5:$K$1004,Costs!$B$5:$B$1004,$A68,Costs!$C$5:$C$1004,"Labour"))</f>
        <v/>
      </c>
      <c r="G68" s="29" t="str">
        <f aca="false">IF($A68="","",F68*Rates!$E$5)</f>
        <v/>
      </c>
      <c r="H68" s="29" t="str">
        <f aca="false">IF($A68="","",SUMIFS(Costs!$K$5:$K$1004,Costs!$B$5:$B$1004,$A68,Costs!$C$5:$C$1004,"Subcontract"))</f>
        <v/>
      </c>
      <c r="I68" s="29" t="str">
        <f aca="false">IF($A68="","",SUMIFS(Costs!$K$5:$K$1004,Costs!$B$5:$B$1004,$A68,Costs!$C$5:$C$1004,"Other"))</f>
        <v/>
      </c>
      <c r="J68" s="29" t="str">
        <f aca="false">IF($A68="","",SUM(E68:I68))</f>
        <v/>
      </c>
      <c r="K68" s="30" t="str">
        <f aca="false">IF($A68="","",D68-J68)</f>
        <v/>
      </c>
      <c r="L68" s="31" t="str">
        <f aca="false">IF(OR($A68="",N(D68)=0),"",K68/D68)</f>
        <v/>
      </c>
      <c r="M68" s="23" t="str">
        <f aca="false">IF($A68="","",IF(N(D68)=0,"No quote",IF(L68&lt;0,"LOSS",IF(L68&lt;Rates!$E$7,"Below minimum","OK"))))</f>
        <v/>
      </c>
    </row>
    <row r="69" customFormat="false" ht="15" hidden="false" customHeight="false" outlineLevel="0" collapsed="false">
      <c r="A69" s="23" t="str">
        <f aca="false">IF(Jobs!$A$61="","",Jobs!$A$61)</f>
        <v/>
      </c>
      <c r="B69" s="23" t="str">
        <f aca="false">IF($A69="","",Jobs!$B$61&amp;"")</f>
        <v/>
      </c>
      <c r="C69" s="23" t="str">
        <f aca="false">IF($A69="","",Jobs!$H$61&amp;"")</f>
        <v/>
      </c>
      <c r="D69" s="29" t="str">
        <f aca="false">IF($A69="","",N(Jobs!$G$61))</f>
        <v/>
      </c>
      <c r="E69" s="29" t="str">
        <f aca="false">IF($A69="","",SUMIFS(Costs!$K$5:$K$1004,Costs!$B$5:$B$1004,$A69,Costs!$C$5:$C$1004,"Material"))</f>
        <v/>
      </c>
      <c r="F69" s="29" t="str">
        <f aca="false">IF($A69="","",SUMIFS(Costs!$K$5:$K$1004,Costs!$B$5:$B$1004,$A69,Costs!$C$5:$C$1004,"Labour"))</f>
        <v/>
      </c>
      <c r="G69" s="29" t="str">
        <f aca="false">IF($A69="","",F69*Rates!$E$5)</f>
        <v/>
      </c>
      <c r="H69" s="29" t="str">
        <f aca="false">IF($A69="","",SUMIFS(Costs!$K$5:$K$1004,Costs!$B$5:$B$1004,$A69,Costs!$C$5:$C$1004,"Subcontract"))</f>
        <v/>
      </c>
      <c r="I69" s="29" t="str">
        <f aca="false">IF($A69="","",SUMIFS(Costs!$K$5:$K$1004,Costs!$B$5:$B$1004,$A69,Costs!$C$5:$C$1004,"Other"))</f>
        <v/>
      </c>
      <c r="J69" s="29" t="str">
        <f aca="false">IF($A69="","",SUM(E69:I69))</f>
        <v/>
      </c>
      <c r="K69" s="30" t="str">
        <f aca="false">IF($A69="","",D69-J69)</f>
        <v/>
      </c>
      <c r="L69" s="31" t="str">
        <f aca="false">IF(OR($A69="",N(D69)=0),"",K69/D69)</f>
        <v/>
      </c>
      <c r="M69" s="23" t="str">
        <f aca="false">IF($A69="","",IF(N(D69)=0,"No quote",IF(L69&lt;0,"LOSS",IF(L69&lt;Rates!$E$7,"Below minimum","OK"))))</f>
        <v/>
      </c>
    </row>
    <row r="70" customFormat="false" ht="15" hidden="false" customHeight="false" outlineLevel="0" collapsed="false">
      <c r="A70" s="23" t="str">
        <f aca="false">IF(Jobs!$A$62="","",Jobs!$A$62)</f>
        <v/>
      </c>
      <c r="B70" s="23" t="str">
        <f aca="false">IF($A70="","",Jobs!$B$62&amp;"")</f>
        <v/>
      </c>
      <c r="C70" s="23" t="str">
        <f aca="false">IF($A70="","",Jobs!$H$62&amp;"")</f>
        <v/>
      </c>
      <c r="D70" s="29" t="str">
        <f aca="false">IF($A70="","",N(Jobs!$G$62))</f>
        <v/>
      </c>
      <c r="E70" s="29" t="str">
        <f aca="false">IF($A70="","",SUMIFS(Costs!$K$5:$K$1004,Costs!$B$5:$B$1004,$A70,Costs!$C$5:$C$1004,"Material"))</f>
        <v/>
      </c>
      <c r="F70" s="29" t="str">
        <f aca="false">IF($A70="","",SUMIFS(Costs!$K$5:$K$1004,Costs!$B$5:$B$1004,$A70,Costs!$C$5:$C$1004,"Labour"))</f>
        <v/>
      </c>
      <c r="G70" s="29" t="str">
        <f aca="false">IF($A70="","",F70*Rates!$E$5)</f>
        <v/>
      </c>
      <c r="H70" s="29" t="str">
        <f aca="false">IF($A70="","",SUMIFS(Costs!$K$5:$K$1004,Costs!$B$5:$B$1004,$A70,Costs!$C$5:$C$1004,"Subcontract"))</f>
        <v/>
      </c>
      <c r="I70" s="29" t="str">
        <f aca="false">IF($A70="","",SUMIFS(Costs!$K$5:$K$1004,Costs!$B$5:$B$1004,$A70,Costs!$C$5:$C$1004,"Other"))</f>
        <v/>
      </c>
      <c r="J70" s="29" t="str">
        <f aca="false">IF($A70="","",SUM(E70:I70))</f>
        <v/>
      </c>
      <c r="K70" s="30" t="str">
        <f aca="false">IF($A70="","",D70-J70)</f>
        <v/>
      </c>
      <c r="L70" s="31" t="str">
        <f aca="false">IF(OR($A70="",N(D70)=0),"",K70/D70)</f>
        <v/>
      </c>
      <c r="M70" s="23" t="str">
        <f aca="false">IF($A70="","",IF(N(D70)=0,"No quote",IF(L70&lt;0,"LOSS",IF(L70&lt;Rates!$E$7,"Below minimum","OK"))))</f>
        <v/>
      </c>
    </row>
    <row r="71" customFormat="false" ht="15" hidden="false" customHeight="false" outlineLevel="0" collapsed="false">
      <c r="A71" s="23" t="str">
        <f aca="false">IF(Jobs!$A$63="","",Jobs!$A$63)</f>
        <v/>
      </c>
      <c r="B71" s="23" t="str">
        <f aca="false">IF($A71="","",Jobs!$B$63&amp;"")</f>
        <v/>
      </c>
      <c r="C71" s="23" t="str">
        <f aca="false">IF($A71="","",Jobs!$H$63&amp;"")</f>
        <v/>
      </c>
      <c r="D71" s="29" t="str">
        <f aca="false">IF($A71="","",N(Jobs!$G$63))</f>
        <v/>
      </c>
      <c r="E71" s="29" t="str">
        <f aca="false">IF($A71="","",SUMIFS(Costs!$K$5:$K$1004,Costs!$B$5:$B$1004,$A71,Costs!$C$5:$C$1004,"Material"))</f>
        <v/>
      </c>
      <c r="F71" s="29" t="str">
        <f aca="false">IF($A71="","",SUMIFS(Costs!$K$5:$K$1004,Costs!$B$5:$B$1004,$A71,Costs!$C$5:$C$1004,"Labour"))</f>
        <v/>
      </c>
      <c r="G71" s="29" t="str">
        <f aca="false">IF($A71="","",F71*Rates!$E$5)</f>
        <v/>
      </c>
      <c r="H71" s="29" t="str">
        <f aca="false">IF($A71="","",SUMIFS(Costs!$K$5:$K$1004,Costs!$B$5:$B$1004,$A71,Costs!$C$5:$C$1004,"Subcontract"))</f>
        <v/>
      </c>
      <c r="I71" s="29" t="str">
        <f aca="false">IF($A71="","",SUMIFS(Costs!$K$5:$K$1004,Costs!$B$5:$B$1004,$A71,Costs!$C$5:$C$1004,"Other"))</f>
        <v/>
      </c>
      <c r="J71" s="29" t="str">
        <f aca="false">IF($A71="","",SUM(E71:I71))</f>
        <v/>
      </c>
      <c r="K71" s="30" t="str">
        <f aca="false">IF($A71="","",D71-J71)</f>
        <v/>
      </c>
      <c r="L71" s="31" t="str">
        <f aca="false">IF(OR($A71="",N(D71)=0),"",K71/D71)</f>
        <v/>
      </c>
      <c r="M71" s="23" t="str">
        <f aca="false">IF($A71="","",IF(N(D71)=0,"No quote",IF(L71&lt;0,"LOSS",IF(L71&lt;Rates!$E$7,"Below minimum","OK"))))</f>
        <v/>
      </c>
    </row>
    <row r="72" customFormat="false" ht="15" hidden="false" customHeight="false" outlineLevel="0" collapsed="false">
      <c r="A72" s="23" t="str">
        <f aca="false">IF(Jobs!$A$64="","",Jobs!$A$64)</f>
        <v/>
      </c>
      <c r="B72" s="23" t="str">
        <f aca="false">IF($A72="","",Jobs!$B$64&amp;"")</f>
        <v/>
      </c>
      <c r="C72" s="23" t="str">
        <f aca="false">IF($A72="","",Jobs!$H$64&amp;"")</f>
        <v/>
      </c>
      <c r="D72" s="29" t="str">
        <f aca="false">IF($A72="","",N(Jobs!$G$64))</f>
        <v/>
      </c>
      <c r="E72" s="29" t="str">
        <f aca="false">IF($A72="","",SUMIFS(Costs!$K$5:$K$1004,Costs!$B$5:$B$1004,$A72,Costs!$C$5:$C$1004,"Material"))</f>
        <v/>
      </c>
      <c r="F72" s="29" t="str">
        <f aca="false">IF($A72="","",SUMIFS(Costs!$K$5:$K$1004,Costs!$B$5:$B$1004,$A72,Costs!$C$5:$C$1004,"Labour"))</f>
        <v/>
      </c>
      <c r="G72" s="29" t="str">
        <f aca="false">IF($A72="","",F72*Rates!$E$5)</f>
        <v/>
      </c>
      <c r="H72" s="29" t="str">
        <f aca="false">IF($A72="","",SUMIFS(Costs!$K$5:$K$1004,Costs!$B$5:$B$1004,$A72,Costs!$C$5:$C$1004,"Subcontract"))</f>
        <v/>
      </c>
      <c r="I72" s="29" t="str">
        <f aca="false">IF($A72="","",SUMIFS(Costs!$K$5:$K$1004,Costs!$B$5:$B$1004,$A72,Costs!$C$5:$C$1004,"Other"))</f>
        <v/>
      </c>
      <c r="J72" s="29" t="str">
        <f aca="false">IF($A72="","",SUM(E72:I72))</f>
        <v/>
      </c>
      <c r="K72" s="30" t="str">
        <f aca="false">IF($A72="","",D72-J72)</f>
        <v/>
      </c>
      <c r="L72" s="31" t="str">
        <f aca="false">IF(OR($A72="",N(D72)=0),"",K72/D72)</f>
        <v/>
      </c>
      <c r="M72" s="23" t="str">
        <f aca="false">IF($A72="","",IF(N(D72)=0,"No quote",IF(L72&lt;0,"LOSS",IF(L72&lt;Rates!$E$7,"Below minimum","OK"))))</f>
        <v/>
      </c>
    </row>
    <row r="73" customFormat="false" ht="15" hidden="false" customHeight="false" outlineLevel="0" collapsed="false">
      <c r="A73" s="23" t="str">
        <f aca="false">IF(Jobs!$A$65="","",Jobs!$A$65)</f>
        <v/>
      </c>
      <c r="B73" s="23" t="str">
        <f aca="false">IF($A73="","",Jobs!$B$65&amp;"")</f>
        <v/>
      </c>
      <c r="C73" s="23" t="str">
        <f aca="false">IF($A73="","",Jobs!$H$65&amp;"")</f>
        <v/>
      </c>
      <c r="D73" s="29" t="str">
        <f aca="false">IF($A73="","",N(Jobs!$G$65))</f>
        <v/>
      </c>
      <c r="E73" s="29" t="str">
        <f aca="false">IF($A73="","",SUMIFS(Costs!$K$5:$K$1004,Costs!$B$5:$B$1004,$A73,Costs!$C$5:$C$1004,"Material"))</f>
        <v/>
      </c>
      <c r="F73" s="29" t="str">
        <f aca="false">IF($A73="","",SUMIFS(Costs!$K$5:$K$1004,Costs!$B$5:$B$1004,$A73,Costs!$C$5:$C$1004,"Labour"))</f>
        <v/>
      </c>
      <c r="G73" s="29" t="str">
        <f aca="false">IF($A73="","",F73*Rates!$E$5)</f>
        <v/>
      </c>
      <c r="H73" s="29" t="str">
        <f aca="false">IF($A73="","",SUMIFS(Costs!$K$5:$K$1004,Costs!$B$5:$B$1004,$A73,Costs!$C$5:$C$1004,"Subcontract"))</f>
        <v/>
      </c>
      <c r="I73" s="29" t="str">
        <f aca="false">IF($A73="","",SUMIFS(Costs!$K$5:$K$1004,Costs!$B$5:$B$1004,$A73,Costs!$C$5:$C$1004,"Other"))</f>
        <v/>
      </c>
      <c r="J73" s="29" t="str">
        <f aca="false">IF($A73="","",SUM(E73:I73))</f>
        <v/>
      </c>
      <c r="K73" s="30" t="str">
        <f aca="false">IF($A73="","",D73-J73)</f>
        <v/>
      </c>
      <c r="L73" s="31" t="str">
        <f aca="false">IF(OR($A73="",N(D73)=0),"",K73/D73)</f>
        <v/>
      </c>
      <c r="M73" s="23" t="str">
        <f aca="false">IF($A73="","",IF(N(D73)=0,"No quote",IF(L73&lt;0,"LOSS",IF(L73&lt;Rates!$E$7,"Below minimum","OK"))))</f>
        <v/>
      </c>
    </row>
    <row r="74" customFormat="false" ht="15" hidden="false" customHeight="false" outlineLevel="0" collapsed="false">
      <c r="A74" s="23" t="str">
        <f aca="false">IF(Jobs!$A$66="","",Jobs!$A$66)</f>
        <v/>
      </c>
      <c r="B74" s="23" t="str">
        <f aca="false">IF($A74="","",Jobs!$B$66&amp;"")</f>
        <v/>
      </c>
      <c r="C74" s="23" t="str">
        <f aca="false">IF($A74="","",Jobs!$H$66&amp;"")</f>
        <v/>
      </c>
      <c r="D74" s="29" t="str">
        <f aca="false">IF($A74="","",N(Jobs!$G$66))</f>
        <v/>
      </c>
      <c r="E74" s="29" t="str">
        <f aca="false">IF($A74="","",SUMIFS(Costs!$K$5:$K$1004,Costs!$B$5:$B$1004,$A74,Costs!$C$5:$C$1004,"Material"))</f>
        <v/>
      </c>
      <c r="F74" s="29" t="str">
        <f aca="false">IF($A74="","",SUMIFS(Costs!$K$5:$K$1004,Costs!$B$5:$B$1004,$A74,Costs!$C$5:$C$1004,"Labour"))</f>
        <v/>
      </c>
      <c r="G74" s="29" t="str">
        <f aca="false">IF($A74="","",F74*Rates!$E$5)</f>
        <v/>
      </c>
      <c r="H74" s="29" t="str">
        <f aca="false">IF($A74="","",SUMIFS(Costs!$K$5:$K$1004,Costs!$B$5:$B$1004,$A74,Costs!$C$5:$C$1004,"Subcontract"))</f>
        <v/>
      </c>
      <c r="I74" s="29" t="str">
        <f aca="false">IF($A74="","",SUMIFS(Costs!$K$5:$K$1004,Costs!$B$5:$B$1004,$A74,Costs!$C$5:$C$1004,"Other"))</f>
        <v/>
      </c>
      <c r="J74" s="29" t="str">
        <f aca="false">IF($A74="","",SUM(E74:I74))</f>
        <v/>
      </c>
      <c r="K74" s="30" t="str">
        <f aca="false">IF($A74="","",D74-J74)</f>
        <v/>
      </c>
      <c r="L74" s="31" t="str">
        <f aca="false">IF(OR($A74="",N(D74)=0),"",K74/D74)</f>
        <v/>
      </c>
      <c r="M74" s="23" t="str">
        <f aca="false">IF($A74="","",IF(N(D74)=0,"No quote",IF(L74&lt;0,"LOSS",IF(L74&lt;Rates!$E$7,"Below minimum","OK"))))</f>
        <v/>
      </c>
    </row>
    <row r="75" customFormat="false" ht="15" hidden="false" customHeight="false" outlineLevel="0" collapsed="false">
      <c r="A75" s="23" t="str">
        <f aca="false">IF(Jobs!$A$67="","",Jobs!$A$67)</f>
        <v/>
      </c>
      <c r="B75" s="23" t="str">
        <f aca="false">IF($A75="","",Jobs!$B$67&amp;"")</f>
        <v/>
      </c>
      <c r="C75" s="23" t="str">
        <f aca="false">IF($A75="","",Jobs!$H$67&amp;"")</f>
        <v/>
      </c>
      <c r="D75" s="29" t="str">
        <f aca="false">IF($A75="","",N(Jobs!$G$67))</f>
        <v/>
      </c>
      <c r="E75" s="29" t="str">
        <f aca="false">IF($A75="","",SUMIFS(Costs!$K$5:$K$1004,Costs!$B$5:$B$1004,$A75,Costs!$C$5:$C$1004,"Material"))</f>
        <v/>
      </c>
      <c r="F75" s="29" t="str">
        <f aca="false">IF($A75="","",SUMIFS(Costs!$K$5:$K$1004,Costs!$B$5:$B$1004,$A75,Costs!$C$5:$C$1004,"Labour"))</f>
        <v/>
      </c>
      <c r="G75" s="29" t="str">
        <f aca="false">IF($A75="","",F75*Rates!$E$5)</f>
        <v/>
      </c>
      <c r="H75" s="29" t="str">
        <f aca="false">IF($A75="","",SUMIFS(Costs!$K$5:$K$1004,Costs!$B$5:$B$1004,$A75,Costs!$C$5:$C$1004,"Subcontract"))</f>
        <v/>
      </c>
      <c r="I75" s="29" t="str">
        <f aca="false">IF($A75="","",SUMIFS(Costs!$K$5:$K$1004,Costs!$B$5:$B$1004,$A75,Costs!$C$5:$C$1004,"Other"))</f>
        <v/>
      </c>
      <c r="J75" s="29" t="str">
        <f aca="false">IF($A75="","",SUM(E75:I75))</f>
        <v/>
      </c>
      <c r="K75" s="30" t="str">
        <f aca="false">IF($A75="","",D75-J75)</f>
        <v/>
      </c>
      <c r="L75" s="31" t="str">
        <f aca="false">IF(OR($A75="",N(D75)=0),"",K75/D75)</f>
        <v/>
      </c>
      <c r="M75" s="23" t="str">
        <f aca="false">IF($A75="","",IF(N(D75)=0,"No quote",IF(L75&lt;0,"LOSS",IF(L75&lt;Rates!$E$7,"Below minimum","OK"))))</f>
        <v/>
      </c>
    </row>
    <row r="76" customFormat="false" ht="15" hidden="false" customHeight="false" outlineLevel="0" collapsed="false">
      <c r="A76" s="23" t="str">
        <f aca="false">IF(Jobs!$A$68="","",Jobs!$A$68)</f>
        <v/>
      </c>
      <c r="B76" s="23" t="str">
        <f aca="false">IF($A76="","",Jobs!$B$68&amp;"")</f>
        <v/>
      </c>
      <c r="C76" s="23" t="str">
        <f aca="false">IF($A76="","",Jobs!$H$68&amp;"")</f>
        <v/>
      </c>
      <c r="D76" s="29" t="str">
        <f aca="false">IF($A76="","",N(Jobs!$G$68))</f>
        <v/>
      </c>
      <c r="E76" s="29" t="str">
        <f aca="false">IF($A76="","",SUMIFS(Costs!$K$5:$K$1004,Costs!$B$5:$B$1004,$A76,Costs!$C$5:$C$1004,"Material"))</f>
        <v/>
      </c>
      <c r="F76" s="29" t="str">
        <f aca="false">IF($A76="","",SUMIFS(Costs!$K$5:$K$1004,Costs!$B$5:$B$1004,$A76,Costs!$C$5:$C$1004,"Labour"))</f>
        <v/>
      </c>
      <c r="G76" s="29" t="str">
        <f aca="false">IF($A76="","",F76*Rates!$E$5)</f>
        <v/>
      </c>
      <c r="H76" s="29" t="str">
        <f aca="false">IF($A76="","",SUMIFS(Costs!$K$5:$K$1004,Costs!$B$5:$B$1004,$A76,Costs!$C$5:$C$1004,"Subcontract"))</f>
        <v/>
      </c>
      <c r="I76" s="29" t="str">
        <f aca="false">IF($A76="","",SUMIFS(Costs!$K$5:$K$1004,Costs!$B$5:$B$1004,$A76,Costs!$C$5:$C$1004,"Other"))</f>
        <v/>
      </c>
      <c r="J76" s="29" t="str">
        <f aca="false">IF($A76="","",SUM(E76:I76))</f>
        <v/>
      </c>
      <c r="K76" s="30" t="str">
        <f aca="false">IF($A76="","",D76-J76)</f>
        <v/>
      </c>
      <c r="L76" s="31" t="str">
        <f aca="false">IF(OR($A76="",N(D76)=0),"",K76/D76)</f>
        <v/>
      </c>
      <c r="M76" s="23" t="str">
        <f aca="false">IF($A76="","",IF(N(D76)=0,"No quote",IF(L76&lt;0,"LOSS",IF(L76&lt;Rates!$E$7,"Below minimum","OK"))))</f>
        <v/>
      </c>
    </row>
    <row r="77" customFormat="false" ht="15" hidden="false" customHeight="false" outlineLevel="0" collapsed="false">
      <c r="A77" s="23" t="str">
        <f aca="false">IF(Jobs!$A$69="","",Jobs!$A$69)</f>
        <v/>
      </c>
      <c r="B77" s="23" t="str">
        <f aca="false">IF($A77="","",Jobs!$B$69&amp;"")</f>
        <v/>
      </c>
      <c r="C77" s="23" t="str">
        <f aca="false">IF($A77="","",Jobs!$H$69&amp;"")</f>
        <v/>
      </c>
      <c r="D77" s="29" t="str">
        <f aca="false">IF($A77="","",N(Jobs!$G$69))</f>
        <v/>
      </c>
      <c r="E77" s="29" t="str">
        <f aca="false">IF($A77="","",SUMIFS(Costs!$K$5:$K$1004,Costs!$B$5:$B$1004,$A77,Costs!$C$5:$C$1004,"Material"))</f>
        <v/>
      </c>
      <c r="F77" s="29" t="str">
        <f aca="false">IF($A77="","",SUMIFS(Costs!$K$5:$K$1004,Costs!$B$5:$B$1004,$A77,Costs!$C$5:$C$1004,"Labour"))</f>
        <v/>
      </c>
      <c r="G77" s="29" t="str">
        <f aca="false">IF($A77="","",F77*Rates!$E$5)</f>
        <v/>
      </c>
      <c r="H77" s="29" t="str">
        <f aca="false">IF($A77="","",SUMIFS(Costs!$K$5:$K$1004,Costs!$B$5:$B$1004,$A77,Costs!$C$5:$C$1004,"Subcontract"))</f>
        <v/>
      </c>
      <c r="I77" s="29" t="str">
        <f aca="false">IF($A77="","",SUMIFS(Costs!$K$5:$K$1004,Costs!$B$5:$B$1004,$A77,Costs!$C$5:$C$1004,"Other"))</f>
        <v/>
      </c>
      <c r="J77" s="29" t="str">
        <f aca="false">IF($A77="","",SUM(E77:I77))</f>
        <v/>
      </c>
      <c r="K77" s="30" t="str">
        <f aca="false">IF($A77="","",D77-J77)</f>
        <v/>
      </c>
      <c r="L77" s="31" t="str">
        <f aca="false">IF(OR($A77="",N(D77)=0),"",K77/D77)</f>
        <v/>
      </c>
      <c r="M77" s="23" t="str">
        <f aca="false">IF($A77="","",IF(N(D77)=0,"No quote",IF(L77&lt;0,"LOSS",IF(L77&lt;Rates!$E$7,"Below minimum","OK"))))</f>
        <v/>
      </c>
    </row>
    <row r="78" customFormat="false" ht="15" hidden="false" customHeight="false" outlineLevel="0" collapsed="false">
      <c r="A78" s="23" t="str">
        <f aca="false">IF(Jobs!$A$70="","",Jobs!$A$70)</f>
        <v/>
      </c>
      <c r="B78" s="23" t="str">
        <f aca="false">IF($A78="","",Jobs!$B$70&amp;"")</f>
        <v/>
      </c>
      <c r="C78" s="23" t="str">
        <f aca="false">IF($A78="","",Jobs!$H$70&amp;"")</f>
        <v/>
      </c>
      <c r="D78" s="29" t="str">
        <f aca="false">IF($A78="","",N(Jobs!$G$70))</f>
        <v/>
      </c>
      <c r="E78" s="29" t="str">
        <f aca="false">IF($A78="","",SUMIFS(Costs!$K$5:$K$1004,Costs!$B$5:$B$1004,$A78,Costs!$C$5:$C$1004,"Material"))</f>
        <v/>
      </c>
      <c r="F78" s="29" t="str">
        <f aca="false">IF($A78="","",SUMIFS(Costs!$K$5:$K$1004,Costs!$B$5:$B$1004,$A78,Costs!$C$5:$C$1004,"Labour"))</f>
        <v/>
      </c>
      <c r="G78" s="29" t="str">
        <f aca="false">IF($A78="","",F78*Rates!$E$5)</f>
        <v/>
      </c>
      <c r="H78" s="29" t="str">
        <f aca="false">IF($A78="","",SUMIFS(Costs!$K$5:$K$1004,Costs!$B$5:$B$1004,$A78,Costs!$C$5:$C$1004,"Subcontract"))</f>
        <v/>
      </c>
      <c r="I78" s="29" t="str">
        <f aca="false">IF($A78="","",SUMIFS(Costs!$K$5:$K$1004,Costs!$B$5:$B$1004,$A78,Costs!$C$5:$C$1004,"Other"))</f>
        <v/>
      </c>
      <c r="J78" s="29" t="str">
        <f aca="false">IF($A78="","",SUM(E78:I78))</f>
        <v/>
      </c>
      <c r="K78" s="30" t="str">
        <f aca="false">IF($A78="","",D78-J78)</f>
        <v/>
      </c>
      <c r="L78" s="31" t="str">
        <f aca="false">IF(OR($A78="",N(D78)=0),"",K78/D78)</f>
        <v/>
      </c>
      <c r="M78" s="23" t="str">
        <f aca="false">IF($A78="","",IF(N(D78)=0,"No quote",IF(L78&lt;0,"LOSS",IF(L78&lt;Rates!$E$7,"Below minimum","OK"))))</f>
        <v/>
      </c>
    </row>
    <row r="79" customFormat="false" ht="15" hidden="false" customHeight="false" outlineLevel="0" collapsed="false">
      <c r="A79" s="23" t="str">
        <f aca="false">IF(Jobs!$A$71="","",Jobs!$A$71)</f>
        <v/>
      </c>
      <c r="B79" s="23" t="str">
        <f aca="false">IF($A79="","",Jobs!$B$71&amp;"")</f>
        <v/>
      </c>
      <c r="C79" s="23" t="str">
        <f aca="false">IF($A79="","",Jobs!$H$71&amp;"")</f>
        <v/>
      </c>
      <c r="D79" s="29" t="str">
        <f aca="false">IF($A79="","",N(Jobs!$G$71))</f>
        <v/>
      </c>
      <c r="E79" s="29" t="str">
        <f aca="false">IF($A79="","",SUMIFS(Costs!$K$5:$K$1004,Costs!$B$5:$B$1004,$A79,Costs!$C$5:$C$1004,"Material"))</f>
        <v/>
      </c>
      <c r="F79" s="29" t="str">
        <f aca="false">IF($A79="","",SUMIFS(Costs!$K$5:$K$1004,Costs!$B$5:$B$1004,$A79,Costs!$C$5:$C$1004,"Labour"))</f>
        <v/>
      </c>
      <c r="G79" s="29" t="str">
        <f aca="false">IF($A79="","",F79*Rates!$E$5)</f>
        <v/>
      </c>
      <c r="H79" s="29" t="str">
        <f aca="false">IF($A79="","",SUMIFS(Costs!$K$5:$K$1004,Costs!$B$5:$B$1004,$A79,Costs!$C$5:$C$1004,"Subcontract"))</f>
        <v/>
      </c>
      <c r="I79" s="29" t="str">
        <f aca="false">IF($A79="","",SUMIFS(Costs!$K$5:$K$1004,Costs!$B$5:$B$1004,$A79,Costs!$C$5:$C$1004,"Other"))</f>
        <v/>
      </c>
      <c r="J79" s="29" t="str">
        <f aca="false">IF($A79="","",SUM(E79:I79))</f>
        <v/>
      </c>
      <c r="K79" s="30" t="str">
        <f aca="false">IF($A79="","",D79-J79)</f>
        <v/>
      </c>
      <c r="L79" s="31" t="str">
        <f aca="false">IF(OR($A79="",N(D79)=0),"",K79/D79)</f>
        <v/>
      </c>
      <c r="M79" s="23" t="str">
        <f aca="false">IF($A79="","",IF(N(D79)=0,"No quote",IF(L79&lt;0,"LOSS",IF(L79&lt;Rates!$E$7,"Below minimum","OK"))))</f>
        <v/>
      </c>
    </row>
    <row r="80" customFormat="false" ht="15" hidden="false" customHeight="false" outlineLevel="0" collapsed="false">
      <c r="A80" s="23" t="str">
        <f aca="false">IF(Jobs!$A$72="","",Jobs!$A$72)</f>
        <v/>
      </c>
      <c r="B80" s="23" t="str">
        <f aca="false">IF($A80="","",Jobs!$B$72&amp;"")</f>
        <v/>
      </c>
      <c r="C80" s="23" t="str">
        <f aca="false">IF($A80="","",Jobs!$H$72&amp;"")</f>
        <v/>
      </c>
      <c r="D80" s="29" t="str">
        <f aca="false">IF($A80="","",N(Jobs!$G$72))</f>
        <v/>
      </c>
      <c r="E80" s="29" t="str">
        <f aca="false">IF($A80="","",SUMIFS(Costs!$K$5:$K$1004,Costs!$B$5:$B$1004,$A80,Costs!$C$5:$C$1004,"Material"))</f>
        <v/>
      </c>
      <c r="F80" s="29" t="str">
        <f aca="false">IF($A80="","",SUMIFS(Costs!$K$5:$K$1004,Costs!$B$5:$B$1004,$A80,Costs!$C$5:$C$1004,"Labour"))</f>
        <v/>
      </c>
      <c r="G80" s="29" t="str">
        <f aca="false">IF($A80="","",F80*Rates!$E$5)</f>
        <v/>
      </c>
      <c r="H80" s="29" t="str">
        <f aca="false">IF($A80="","",SUMIFS(Costs!$K$5:$K$1004,Costs!$B$5:$B$1004,$A80,Costs!$C$5:$C$1004,"Subcontract"))</f>
        <v/>
      </c>
      <c r="I80" s="29" t="str">
        <f aca="false">IF($A80="","",SUMIFS(Costs!$K$5:$K$1004,Costs!$B$5:$B$1004,$A80,Costs!$C$5:$C$1004,"Other"))</f>
        <v/>
      </c>
      <c r="J80" s="29" t="str">
        <f aca="false">IF($A80="","",SUM(E80:I80))</f>
        <v/>
      </c>
      <c r="K80" s="30" t="str">
        <f aca="false">IF($A80="","",D80-J80)</f>
        <v/>
      </c>
      <c r="L80" s="31" t="str">
        <f aca="false">IF(OR($A80="",N(D80)=0),"",K80/D80)</f>
        <v/>
      </c>
      <c r="M80" s="23" t="str">
        <f aca="false">IF($A80="","",IF(N(D80)=0,"No quote",IF(L80&lt;0,"LOSS",IF(L80&lt;Rates!$E$7,"Below minimum","OK"))))</f>
        <v/>
      </c>
    </row>
    <row r="81" customFormat="false" ht="15" hidden="false" customHeight="false" outlineLevel="0" collapsed="false">
      <c r="A81" s="23" t="str">
        <f aca="false">IF(Jobs!$A$73="","",Jobs!$A$73)</f>
        <v/>
      </c>
      <c r="B81" s="23" t="str">
        <f aca="false">IF($A81="","",Jobs!$B$73&amp;"")</f>
        <v/>
      </c>
      <c r="C81" s="23" t="str">
        <f aca="false">IF($A81="","",Jobs!$H$73&amp;"")</f>
        <v/>
      </c>
      <c r="D81" s="29" t="str">
        <f aca="false">IF($A81="","",N(Jobs!$G$73))</f>
        <v/>
      </c>
      <c r="E81" s="29" t="str">
        <f aca="false">IF($A81="","",SUMIFS(Costs!$K$5:$K$1004,Costs!$B$5:$B$1004,$A81,Costs!$C$5:$C$1004,"Material"))</f>
        <v/>
      </c>
      <c r="F81" s="29" t="str">
        <f aca="false">IF($A81="","",SUMIFS(Costs!$K$5:$K$1004,Costs!$B$5:$B$1004,$A81,Costs!$C$5:$C$1004,"Labour"))</f>
        <v/>
      </c>
      <c r="G81" s="29" t="str">
        <f aca="false">IF($A81="","",F81*Rates!$E$5)</f>
        <v/>
      </c>
      <c r="H81" s="29" t="str">
        <f aca="false">IF($A81="","",SUMIFS(Costs!$K$5:$K$1004,Costs!$B$5:$B$1004,$A81,Costs!$C$5:$C$1004,"Subcontract"))</f>
        <v/>
      </c>
      <c r="I81" s="29" t="str">
        <f aca="false">IF($A81="","",SUMIFS(Costs!$K$5:$K$1004,Costs!$B$5:$B$1004,$A81,Costs!$C$5:$C$1004,"Other"))</f>
        <v/>
      </c>
      <c r="J81" s="29" t="str">
        <f aca="false">IF($A81="","",SUM(E81:I81))</f>
        <v/>
      </c>
      <c r="K81" s="30" t="str">
        <f aca="false">IF($A81="","",D81-J81)</f>
        <v/>
      </c>
      <c r="L81" s="31" t="str">
        <f aca="false">IF(OR($A81="",N(D81)=0),"",K81/D81)</f>
        <v/>
      </c>
      <c r="M81" s="23" t="str">
        <f aca="false">IF($A81="","",IF(N(D81)=0,"No quote",IF(L81&lt;0,"LOSS",IF(L81&lt;Rates!$E$7,"Below minimum","OK"))))</f>
        <v/>
      </c>
    </row>
    <row r="82" customFormat="false" ht="15" hidden="false" customHeight="false" outlineLevel="0" collapsed="false">
      <c r="A82" s="23" t="str">
        <f aca="false">IF(Jobs!$A$74="","",Jobs!$A$74)</f>
        <v/>
      </c>
      <c r="B82" s="23" t="str">
        <f aca="false">IF($A82="","",Jobs!$B$74&amp;"")</f>
        <v/>
      </c>
      <c r="C82" s="23" t="str">
        <f aca="false">IF($A82="","",Jobs!$H$74&amp;"")</f>
        <v/>
      </c>
      <c r="D82" s="29" t="str">
        <f aca="false">IF($A82="","",N(Jobs!$G$74))</f>
        <v/>
      </c>
      <c r="E82" s="29" t="str">
        <f aca="false">IF($A82="","",SUMIFS(Costs!$K$5:$K$1004,Costs!$B$5:$B$1004,$A82,Costs!$C$5:$C$1004,"Material"))</f>
        <v/>
      </c>
      <c r="F82" s="29" t="str">
        <f aca="false">IF($A82="","",SUMIFS(Costs!$K$5:$K$1004,Costs!$B$5:$B$1004,$A82,Costs!$C$5:$C$1004,"Labour"))</f>
        <v/>
      </c>
      <c r="G82" s="29" t="str">
        <f aca="false">IF($A82="","",F82*Rates!$E$5)</f>
        <v/>
      </c>
      <c r="H82" s="29" t="str">
        <f aca="false">IF($A82="","",SUMIFS(Costs!$K$5:$K$1004,Costs!$B$5:$B$1004,$A82,Costs!$C$5:$C$1004,"Subcontract"))</f>
        <v/>
      </c>
      <c r="I82" s="29" t="str">
        <f aca="false">IF($A82="","",SUMIFS(Costs!$K$5:$K$1004,Costs!$B$5:$B$1004,$A82,Costs!$C$5:$C$1004,"Other"))</f>
        <v/>
      </c>
      <c r="J82" s="29" t="str">
        <f aca="false">IF($A82="","",SUM(E82:I82))</f>
        <v/>
      </c>
      <c r="K82" s="30" t="str">
        <f aca="false">IF($A82="","",D82-J82)</f>
        <v/>
      </c>
      <c r="L82" s="31" t="str">
        <f aca="false">IF(OR($A82="",N(D82)=0),"",K82/D82)</f>
        <v/>
      </c>
      <c r="M82" s="23" t="str">
        <f aca="false">IF($A82="","",IF(N(D82)=0,"No quote",IF(L82&lt;0,"LOSS",IF(L82&lt;Rates!$E$7,"Below minimum","OK"))))</f>
        <v/>
      </c>
    </row>
    <row r="83" customFormat="false" ht="15" hidden="false" customHeight="false" outlineLevel="0" collapsed="false">
      <c r="A83" s="23" t="str">
        <f aca="false">IF(Jobs!$A$75="","",Jobs!$A$75)</f>
        <v/>
      </c>
      <c r="B83" s="23" t="str">
        <f aca="false">IF($A83="","",Jobs!$B$75&amp;"")</f>
        <v/>
      </c>
      <c r="C83" s="23" t="str">
        <f aca="false">IF($A83="","",Jobs!$H$75&amp;"")</f>
        <v/>
      </c>
      <c r="D83" s="29" t="str">
        <f aca="false">IF($A83="","",N(Jobs!$G$75))</f>
        <v/>
      </c>
      <c r="E83" s="29" t="str">
        <f aca="false">IF($A83="","",SUMIFS(Costs!$K$5:$K$1004,Costs!$B$5:$B$1004,$A83,Costs!$C$5:$C$1004,"Material"))</f>
        <v/>
      </c>
      <c r="F83" s="29" t="str">
        <f aca="false">IF($A83="","",SUMIFS(Costs!$K$5:$K$1004,Costs!$B$5:$B$1004,$A83,Costs!$C$5:$C$1004,"Labour"))</f>
        <v/>
      </c>
      <c r="G83" s="29" t="str">
        <f aca="false">IF($A83="","",F83*Rates!$E$5)</f>
        <v/>
      </c>
      <c r="H83" s="29" t="str">
        <f aca="false">IF($A83="","",SUMIFS(Costs!$K$5:$K$1004,Costs!$B$5:$B$1004,$A83,Costs!$C$5:$C$1004,"Subcontract"))</f>
        <v/>
      </c>
      <c r="I83" s="29" t="str">
        <f aca="false">IF($A83="","",SUMIFS(Costs!$K$5:$K$1004,Costs!$B$5:$B$1004,$A83,Costs!$C$5:$C$1004,"Other"))</f>
        <v/>
      </c>
      <c r="J83" s="29" t="str">
        <f aca="false">IF($A83="","",SUM(E83:I83))</f>
        <v/>
      </c>
      <c r="K83" s="30" t="str">
        <f aca="false">IF($A83="","",D83-J83)</f>
        <v/>
      </c>
      <c r="L83" s="31" t="str">
        <f aca="false">IF(OR($A83="",N(D83)=0),"",K83/D83)</f>
        <v/>
      </c>
      <c r="M83" s="23" t="str">
        <f aca="false">IF($A83="","",IF(N(D83)=0,"No quote",IF(L83&lt;0,"LOSS",IF(L83&lt;Rates!$E$7,"Below minimum","OK"))))</f>
        <v/>
      </c>
    </row>
    <row r="84" customFormat="false" ht="15" hidden="false" customHeight="false" outlineLevel="0" collapsed="false">
      <c r="A84" s="23" t="str">
        <f aca="false">IF(Jobs!$A$76="","",Jobs!$A$76)</f>
        <v/>
      </c>
      <c r="B84" s="23" t="str">
        <f aca="false">IF($A84="","",Jobs!$B$76&amp;"")</f>
        <v/>
      </c>
      <c r="C84" s="23" t="str">
        <f aca="false">IF($A84="","",Jobs!$H$76&amp;"")</f>
        <v/>
      </c>
      <c r="D84" s="29" t="str">
        <f aca="false">IF($A84="","",N(Jobs!$G$76))</f>
        <v/>
      </c>
      <c r="E84" s="29" t="str">
        <f aca="false">IF($A84="","",SUMIFS(Costs!$K$5:$K$1004,Costs!$B$5:$B$1004,$A84,Costs!$C$5:$C$1004,"Material"))</f>
        <v/>
      </c>
      <c r="F84" s="29" t="str">
        <f aca="false">IF($A84="","",SUMIFS(Costs!$K$5:$K$1004,Costs!$B$5:$B$1004,$A84,Costs!$C$5:$C$1004,"Labour"))</f>
        <v/>
      </c>
      <c r="G84" s="29" t="str">
        <f aca="false">IF($A84="","",F84*Rates!$E$5)</f>
        <v/>
      </c>
      <c r="H84" s="29" t="str">
        <f aca="false">IF($A84="","",SUMIFS(Costs!$K$5:$K$1004,Costs!$B$5:$B$1004,$A84,Costs!$C$5:$C$1004,"Subcontract"))</f>
        <v/>
      </c>
      <c r="I84" s="29" t="str">
        <f aca="false">IF($A84="","",SUMIFS(Costs!$K$5:$K$1004,Costs!$B$5:$B$1004,$A84,Costs!$C$5:$C$1004,"Other"))</f>
        <v/>
      </c>
      <c r="J84" s="29" t="str">
        <f aca="false">IF($A84="","",SUM(E84:I84))</f>
        <v/>
      </c>
      <c r="K84" s="30" t="str">
        <f aca="false">IF($A84="","",D84-J84)</f>
        <v/>
      </c>
      <c r="L84" s="31" t="str">
        <f aca="false">IF(OR($A84="",N(D84)=0),"",K84/D84)</f>
        <v/>
      </c>
      <c r="M84" s="23" t="str">
        <f aca="false">IF($A84="","",IF(N(D84)=0,"No quote",IF(L84&lt;0,"LOSS",IF(L84&lt;Rates!$E$7,"Below minimum","OK"))))</f>
        <v/>
      </c>
    </row>
    <row r="85" customFormat="false" ht="15" hidden="false" customHeight="false" outlineLevel="0" collapsed="false">
      <c r="A85" s="23" t="str">
        <f aca="false">IF(Jobs!$A$77="","",Jobs!$A$77)</f>
        <v/>
      </c>
      <c r="B85" s="23" t="str">
        <f aca="false">IF($A85="","",Jobs!$B$77&amp;"")</f>
        <v/>
      </c>
      <c r="C85" s="23" t="str">
        <f aca="false">IF($A85="","",Jobs!$H$77&amp;"")</f>
        <v/>
      </c>
      <c r="D85" s="29" t="str">
        <f aca="false">IF($A85="","",N(Jobs!$G$77))</f>
        <v/>
      </c>
      <c r="E85" s="29" t="str">
        <f aca="false">IF($A85="","",SUMIFS(Costs!$K$5:$K$1004,Costs!$B$5:$B$1004,$A85,Costs!$C$5:$C$1004,"Material"))</f>
        <v/>
      </c>
      <c r="F85" s="29" t="str">
        <f aca="false">IF($A85="","",SUMIFS(Costs!$K$5:$K$1004,Costs!$B$5:$B$1004,$A85,Costs!$C$5:$C$1004,"Labour"))</f>
        <v/>
      </c>
      <c r="G85" s="29" t="str">
        <f aca="false">IF($A85="","",F85*Rates!$E$5)</f>
        <v/>
      </c>
      <c r="H85" s="29" t="str">
        <f aca="false">IF($A85="","",SUMIFS(Costs!$K$5:$K$1004,Costs!$B$5:$B$1004,$A85,Costs!$C$5:$C$1004,"Subcontract"))</f>
        <v/>
      </c>
      <c r="I85" s="29" t="str">
        <f aca="false">IF($A85="","",SUMIFS(Costs!$K$5:$K$1004,Costs!$B$5:$B$1004,$A85,Costs!$C$5:$C$1004,"Other"))</f>
        <v/>
      </c>
      <c r="J85" s="29" t="str">
        <f aca="false">IF($A85="","",SUM(E85:I85))</f>
        <v/>
      </c>
      <c r="K85" s="30" t="str">
        <f aca="false">IF($A85="","",D85-J85)</f>
        <v/>
      </c>
      <c r="L85" s="31" t="str">
        <f aca="false">IF(OR($A85="",N(D85)=0),"",K85/D85)</f>
        <v/>
      </c>
      <c r="M85" s="23" t="str">
        <f aca="false">IF($A85="","",IF(N(D85)=0,"No quote",IF(L85&lt;0,"LOSS",IF(L85&lt;Rates!$E$7,"Below minimum","OK"))))</f>
        <v/>
      </c>
    </row>
    <row r="86" customFormat="false" ht="15" hidden="false" customHeight="false" outlineLevel="0" collapsed="false">
      <c r="A86" s="23" t="str">
        <f aca="false">IF(Jobs!$A$78="","",Jobs!$A$78)</f>
        <v/>
      </c>
      <c r="B86" s="23" t="str">
        <f aca="false">IF($A86="","",Jobs!$B$78&amp;"")</f>
        <v/>
      </c>
      <c r="C86" s="23" t="str">
        <f aca="false">IF($A86="","",Jobs!$H$78&amp;"")</f>
        <v/>
      </c>
      <c r="D86" s="29" t="str">
        <f aca="false">IF($A86="","",N(Jobs!$G$78))</f>
        <v/>
      </c>
      <c r="E86" s="29" t="str">
        <f aca="false">IF($A86="","",SUMIFS(Costs!$K$5:$K$1004,Costs!$B$5:$B$1004,$A86,Costs!$C$5:$C$1004,"Material"))</f>
        <v/>
      </c>
      <c r="F86" s="29" t="str">
        <f aca="false">IF($A86="","",SUMIFS(Costs!$K$5:$K$1004,Costs!$B$5:$B$1004,$A86,Costs!$C$5:$C$1004,"Labour"))</f>
        <v/>
      </c>
      <c r="G86" s="29" t="str">
        <f aca="false">IF($A86="","",F86*Rates!$E$5)</f>
        <v/>
      </c>
      <c r="H86" s="29" t="str">
        <f aca="false">IF($A86="","",SUMIFS(Costs!$K$5:$K$1004,Costs!$B$5:$B$1004,$A86,Costs!$C$5:$C$1004,"Subcontract"))</f>
        <v/>
      </c>
      <c r="I86" s="29" t="str">
        <f aca="false">IF($A86="","",SUMIFS(Costs!$K$5:$K$1004,Costs!$B$5:$B$1004,$A86,Costs!$C$5:$C$1004,"Other"))</f>
        <v/>
      </c>
      <c r="J86" s="29" t="str">
        <f aca="false">IF($A86="","",SUM(E86:I86))</f>
        <v/>
      </c>
      <c r="K86" s="30" t="str">
        <f aca="false">IF($A86="","",D86-J86)</f>
        <v/>
      </c>
      <c r="L86" s="31" t="str">
        <f aca="false">IF(OR($A86="",N(D86)=0),"",K86/D86)</f>
        <v/>
      </c>
      <c r="M86" s="23" t="str">
        <f aca="false">IF($A86="","",IF(N(D86)=0,"No quote",IF(L86&lt;0,"LOSS",IF(L86&lt;Rates!$E$7,"Below minimum","OK"))))</f>
        <v/>
      </c>
    </row>
    <row r="87" customFormat="false" ht="15" hidden="false" customHeight="false" outlineLevel="0" collapsed="false">
      <c r="A87" s="23" t="str">
        <f aca="false">IF(Jobs!$A$79="","",Jobs!$A$79)</f>
        <v/>
      </c>
      <c r="B87" s="23" t="str">
        <f aca="false">IF($A87="","",Jobs!$B$79&amp;"")</f>
        <v/>
      </c>
      <c r="C87" s="23" t="str">
        <f aca="false">IF($A87="","",Jobs!$H$79&amp;"")</f>
        <v/>
      </c>
      <c r="D87" s="29" t="str">
        <f aca="false">IF($A87="","",N(Jobs!$G$79))</f>
        <v/>
      </c>
      <c r="E87" s="29" t="str">
        <f aca="false">IF($A87="","",SUMIFS(Costs!$K$5:$K$1004,Costs!$B$5:$B$1004,$A87,Costs!$C$5:$C$1004,"Material"))</f>
        <v/>
      </c>
      <c r="F87" s="29" t="str">
        <f aca="false">IF($A87="","",SUMIFS(Costs!$K$5:$K$1004,Costs!$B$5:$B$1004,$A87,Costs!$C$5:$C$1004,"Labour"))</f>
        <v/>
      </c>
      <c r="G87" s="29" t="str">
        <f aca="false">IF($A87="","",F87*Rates!$E$5)</f>
        <v/>
      </c>
      <c r="H87" s="29" t="str">
        <f aca="false">IF($A87="","",SUMIFS(Costs!$K$5:$K$1004,Costs!$B$5:$B$1004,$A87,Costs!$C$5:$C$1004,"Subcontract"))</f>
        <v/>
      </c>
      <c r="I87" s="29" t="str">
        <f aca="false">IF($A87="","",SUMIFS(Costs!$K$5:$K$1004,Costs!$B$5:$B$1004,$A87,Costs!$C$5:$C$1004,"Other"))</f>
        <v/>
      </c>
      <c r="J87" s="29" t="str">
        <f aca="false">IF($A87="","",SUM(E87:I87))</f>
        <v/>
      </c>
      <c r="K87" s="30" t="str">
        <f aca="false">IF($A87="","",D87-J87)</f>
        <v/>
      </c>
      <c r="L87" s="31" t="str">
        <f aca="false">IF(OR($A87="",N(D87)=0),"",K87/D87)</f>
        <v/>
      </c>
      <c r="M87" s="23" t="str">
        <f aca="false">IF($A87="","",IF(N(D87)=0,"No quote",IF(L87&lt;0,"LOSS",IF(L87&lt;Rates!$E$7,"Below minimum","OK"))))</f>
        <v/>
      </c>
    </row>
    <row r="88" customFormat="false" ht="15" hidden="false" customHeight="false" outlineLevel="0" collapsed="false">
      <c r="A88" s="23" t="str">
        <f aca="false">IF(Jobs!$A$80="","",Jobs!$A$80)</f>
        <v/>
      </c>
      <c r="B88" s="23" t="str">
        <f aca="false">IF($A88="","",Jobs!$B$80&amp;"")</f>
        <v/>
      </c>
      <c r="C88" s="23" t="str">
        <f aca="false">IF($A88="","",Jobs!$H$80&amp;"")</f>
        <v/>
      </c>
      <c r="D88" s="29" t="str">
        <f aca="false">IF($A88="","",N(Jobs!$G$80))</f>
        <v/>
      </c>
      <c r="E88" s="29" t="str">
        <f aca="false">IF($A88="","",SUMIFS(Costs!$K$5:$K$1004,Costs!$B$5:$B$1004,$A88,Costs!$C$5:$C$1004,"Material"))</f>
        <v/>
      </c>
      <c r="F88" s="29" t="str">
        <f aca="false">IF($A88="","",SUMIFS(Costs!$K$5:$K$1004,Costs!$B$5:$B$1004,$A88,Costs!$C$5:$C$1004,"Labour"))</f>
        <v/>
      </c>
      <c r="G88" s="29" t="str">
        <f aca="false">IF($A88="","",F88*Rates!$E$5)</f>
        <v/>
      </c>
      <c r="H88" s="29" t="str">
        <f aca="false">IF($A88="","",SUMIFS(Costs!$K$5:$K$1004,Costs!$B$5:$B$1004,$A88,Costs!$C$5:$C$1004,"Subcontract"))</f>
        <v/>
      </c>
      <c r="I88" s="29" t="str">
        <f aca="false">IF($A88="","",SUMIFS(Costs!$K$5:$K$1004,Costs!$B$5:$B$1004,$A88,Costs!$C$5:$C$1004,"Other"))</f>
        <v/>
      </c>
      <c r="J88" s="29" t="str">
        <f aca="false">IF($A88="","",SUM(E88:I88))</f>
        <v/>
      </c>
      <c r="K88" s="30" t="str">
        <f aca="false">IF($A88="","",D88-J88)</f>
        <v/>
      </c>
      <c r="L88" s="31" t="str">
        <f aca="false">IF(OR($A88="",N(D88)=0),"",K88/D88)</f>
        <v/>
      </c>
      <c r="M88" s="23" t="str">
        <f aca="false">IF($A88="","",IF(N(D88)=0,"No quote",IF(L88&lt;0,"LOSS",IF(L88&lt;Rates!$E$7,"Below minimum","OK"))))</f>
        <v/>
      </c>
    </row>
    <row r="89" customFormat="false" ht="15" hidden="false" customHeight="false" outlineLevel="0" collapsed="false">
      <c r="A89" s="23" t="str">
        <f aca="false">IF(Jobs!$A$81="","",Jobs!$A$81)</f>
        <v/>
      </c>
      <c r="B89" s="23" t="str">
        <f aca="false">IF($A89="","",Jobs!$B$81&amp;"")</f>
        <v/>
      </c>
      <c r="C89" s="23" t="str">
        <f aca="false">IF($A89="","",Jobs!$H$81&amp;"")</f>
        <v/>
      </c>
      <c r="D89" s="29" t="str">
        <f aca="false">IF($A89="","",N(Jobs!$G$81))</f>
        <v/>
      </c>
      <c r="E89" s="29" t="str">
        <f aca="false">IF($A89="","",SUMIFS(Costs!$K$5:$K$1004,Costs!$B$5:$B$1004,$A89,Costs!$C$5:$C$1004,"Material"))</f>
        <v/>
      </c>
      <c r="F89" s="29" t="str">
        <f aca="false">IF($A89="","",SUMIFS(Costs!$K$5:$K$1004,Costs!$B$5:$B$1004,$A89,Costs!$C$5:$C$1004,"Labour"))</f>
        <v/>
      </c>
      <c r="G89" s="29" t="str">
        <f aca="false">IF($A89="","",F89*Rates!$E$5)</f>
        <v/>
      </c>
      <c r="H89" s="29" t="str">
        <f aca="false">IF($A89="","",SUMIFS(Costs!$K$5:$K$1004,Costs!$B$5:$B$1004,$A89,Costs!$C$5:$C$1004,"Subcontract"))</f>
        <v/>
      </c>
      <c r="I89" s="29" t="str">
        <f aca="false">IF($A89="","",SUMIFS(Costs!$K$5:$K$1004,Costs!$B$5:$B$1004,$A89,Costs!$C$5:$C$1004,"Other"))</f>
        <v/>
      </c>
      <c r="J89" s="29" t="str">
        <f aca="false">IF($A89="","",SUM(E89:I89))</f>
        <v/>
      </c>
      <c r="K89" s="30" t="str">
        <f aca="false">IF($A89="","",D89-J89)</f>
        <v/>
      </c>
      <c r="L89" s="31" t="str">
        <f aca="false">IF(OR($A89="",N(D89)=0),"",K89/D89)</f>
        <v/>
      </c>
      <c r="M89" s="23" t="str">
        <f aca="false">IF($A89="","",IF(N(D89)=0,"No quote",IF(L89&lt;0,"LOSS",IF(L89&lt;Rates!$E$7,"Below minimum","OK"))))</f>
        <v/>
      </c>
    </row>
    <row r="90" customFormat="false" ht="15" hidden="false" customHeight="false" outlineLevel="0" collapsed="false">
      <c r="A90" s="23" t="str">
        <f aca="false">IF(Jobs!$A$82="","",Jobs!$A$82)</f>
        <v/>
      </c>
      <c r="B90" s="23" t="str">
        <f aca="false">IF($A90="","",Jobs!$B$82&amp;"")</f>
        <v/>
      </c>
      <c r="C90" s="23" t="str">
        <f aca="false">IF($A90="","",Jobs!$H$82&amp;"")</f>
        <v/>
      </c>
      <c r="D90" s="29" t="str">
        <f aca="false">IF($A90="","",N(Jobs!$G$82))</f>
        <v/>
      </c>
      <c r="E90" s="29" t="str">
        <f aca="false">IF($A90="","",SUMIFS(Costs!$K$5:$K$1004,Costs!$B$5:$B$1004,$A90,Costs!$C$5:$C$1004,"Material"))</f>
        <v/>
      </c>
      <c r="F90" s="29" t="str">
        <f aca="false">IF($A90="","",SUMIFS(Costs!$K$5:$K$1004,Costs!$B$5:$B$1004,$A90,Costs!$C$5:$C$1004,"Labour"))</f>
        <v/>
      </c>
      <c r="G90" s="29" t="str">
        <f aca="false">IF($A90="","",F90*Rates!$E$5)</f>
        <v/>
      </c>
      <c r="H90" s="29" t="str">
        <f aca="false">IF($A90="","",SUMIFS(Costs!$K$5:$K$1004,Costs!$B$5:$B$1004,$A90,Costs!$C$5:$C$1004,"Subcontract"))</f>
        <v/>
      </c>
      <c r="I90" s="29" t="str">
        <f aca="false">IF($A90="","",SUMIFS(Costs!$K$5:$K$1004,Costs!$B$5:$B$1004,$A90,Costs!$C$5:$C$1004,"Other"))</f>
        <v/>
      </c>
      <c r="J90" s="29" t="str">
        <f aca="false">IF($A90="","",SUM(E90:I90))</f>
        <v/>
      </c>
      <c r="K90" s="30" t="str">
        <f aca="false">IF($A90="","",D90-J90)</f>
        <v/>
      </c>
      <c r="L90" s="31" t="str">
        <f aca="false">IF(OR($A90="",N(D90)=0),"",K90/D90)</f>
        <v/>
      </c>
      <c r="M90" s="23" t="str">
        <f aca="false">IF($A90="","",IF(N(D90)=0,"No quote",IF(L90&lt;0,"LOSS",IF(L90&lt;Rates!$E$7,"Below minimum","OK"))))</f>
        <v/>
      </c>
    </row>
    <row r="91" customFormat="false" ht="15" hidden="false" customHeight="false" outlineLevel="0" collapsed="false">
      <c r="A91" s="23" t="str">
        <f aca="false">IF(Jobs!$A$83="","",Jobs!$A$83)</f>
        <v/>
      </c>
      <c r="B91" s="23" t="str">
        <f aca="false">IF($A91="","",Jobs!$B$83&amp;"")</f>
        <v/>
      </c>
      <c r="C91" s="23" t="str">
        <f aca="false">IF($A91="","",Jobs!$H$83&amp;"")</f>
        <v/>
      </c>
      <c r="D91" s="29" t="str">
        <f aca="false">IF($A91="","",N(Jobs!$G$83))</f>
        <v/>
      </c>
      <c r="E91" s="29" t="str">
        <f aca="false">IF($A91="","",SUMIFS(Costs!$K$5:$K$1004,Costs!$B$5:$B$1004,$A91,Costs!$C$5:$C$1004,"Material"))</f>
        <v/>
      </c>
      <c r="F91" s="29" t="str">
        <f aca="false">IF($A91="","",SUMIFS(Costs!$K$5:$K$1004,Costs!$B$5:$B$1004,$A91,Costs!$C$5:$C$1004,"Labour"))</f>
        <v/>
      </c>
      <c r="G91" s="29" t="str">
        <f aca="false">IF($A91="","",F91*Rates!$E$5)</f>
        <v/>
      </c>
      <c r="H91" s="29" t="str">
        <f aca="false">IF($A91="","",SUMIFS(Costs!$K$5:$K$1004,Costs!$B$5:$B$1004,$A91,Costs!$C$5:$C$1004,"Subcontract"))</f>
        <v/>
      </c>
      <c r="I91" s="29" t="str">
        <f aca="false">IF($A91="","",SUMIFS(Costs!$K$5:$K$1004,Costs!$B$5:$B$1004,$A91,Costs!$C$5:$C$1004,"Other"))</f>
        <v/>
      </c>
      <c r="J91" s="29" t="str">
        <f aca="false">IF($A91="","",SUM(E91:I91))</f>
        <v/>
      </c>
      <c r="K91" s="30" t="str">
        <f aca="false">IF($A91="","",D91-J91)</f>
        <v/>
      </c>
      <c r="L91" s="31" t="str">
        <f aca="false">IF(OR($A91="",N(D91)=0),"",K91/D91)</f>
        <v/>
      </c>
      <c r="M91" s="23" t="str">
        <f aca="false">IF($A91="","",IF(N(D91)=0,"No quote",IF(L91&lt;0,"LOSS",IF(L91&lt;Rates!$E$7,"Below minimum","OK"))))</f>
        <v/>
      </c>
    </row>
    <row r="92" customFormat="false" ht="15" hidden="false" customHeight="false" outlineLevel="0" collapsed="false">
      <c r="A92" s="23" t="str">
        <f aca="false">IF(Jobs!$A$84="","",Jobs!$A$84)</f>
        <v/>
      </c>
      <c r="B92" s="23" t="str">
        <f aca="false">IF($A92="","",Jobs!$B$84&amp;"")</f>
        <v/>
      </c>
      <c r="C92" s="23" t="str">
        <f aca="false">IF($A92="","",Jobs!$H$84&amp;"")</f>
        <v/>
      </c>
      <c r="D92" s="29" t="str">
        <f aca="false">IF($A92="","",N(Jobs!$G$84))</f>
        <v/>
      </c>
      <c r="E92" s="29" t="str">
        <f aca="false">IF($A92="","",SUMIFS(Costs!$K$5:$K$1004,Costs!$B$5:$B$1004,$A92,Costs!$C$5:$C$1004,"Material"))</f>
        <v/>
      </c>
      <c r="F92" s="29" t="str">
        <f aca="false">IF($A92="","",SUMIFS(Costs!$K$5:$K$1004,Costs!$B$5:$B$1004,$A92,Costs!$C$5:$C$1004,"Labour"))</f>
        <v/>
      </c>
      <c r="G92" s="29" t="str">
        <f aca="false">IF($A92="","",F92*Rates!$E$5)</f>
        <v/>
      </c>
      <c r="H92" s="29" t="str">
        <f aca="false">IF($A92="","",SUMIFS(Costs!$K$5:$K$1004,Costs!$B$5:$B$1004,$A92,Costs!$C$5:$C$1004,"Subcontract"))</f>
        <v/>
      </c>
      <c r="I92" s="29" t="str">
        <f aca="false">IF($A92="","",SUMIFS(Costs!$K$5:$K$1004,Costs!$B$5:$B$1004,$A92,Costs!$C$5:$C$1004,"Other"))</f>
        <v/>
      </c>
      <c r="J92" s="29" t="str">
        <f aca="false">IF($A92="","",SUM(E92:I92))</f>
        <v/>
      </c>
      <c r="K92" s="30" t="str">
        <f aca="false">IF($A92="","",D92-J92)</f>
        <v/>
      </c>
      <c r="L92" s="31" t="str">
        <f aca="false">IF(OR($A92="",N(D92)=0),"",K92/D92)</f>
        <v/>
      </c>
      <c r="M92" s="23" t="str">
        <f aca="false">IF($A92="","",IF(N(D92)=0,"No quote",IF(L92&lt;0,"LOSS",IF(L92&lt;Rates!$E$7,"Below minimum","OK"))))</f>
        <v/>
      </c>
    </row>
    <row r="93" customFormat="false" ht="15" hidden="false" customHeight="false" outlineLevel="0" collapsed="false">
      <c r="A93" s="23" t="str">
        <f aca="false">IF(Jobs!$A$85="","",Jobs!$A$85)</f>
        <v/>
      </c>
      <c r="B93" s="23" t="str">
        <f aca="false">IF($A93="","",Jobs!$B$85&amp;"")</f>
        <v/>
      </c>
      <c r="C93" s="23" t="str">
        <f aca="false">IF($A93="","",Jobs!$H$85&amp;"")</f>
        <v/>
      </c>
      <c r="D93" s="29" t="str">
        <f aca="false">IF($A93="","",N(Jobs!$G$85))</f>
        <v/>
      </c>
      <c r="E93" s="29" t="str">
        <f aca="false">IF($A93="","",SUMIFS(Costs!$K$5:$K$1004,Costs!$B$5:$B$1004,$A93,Costs!$C$5:$C$1004,"Material"))</f>
        <v/>
      </c>
      <c r="F93" s="29" t="str">
        <f aca="false">IF($A93="","",SUMIFS(Costs!$K$5:$K$1004,Costs!$B$5:$B$1004,$A93,Costs!$C$5:$C$1004,"Labour"))</f>
        <v/>
      </c>
      <c r="G93" s="29" t="str">
        <f aca="false">IF($A93="","",F93*Rates!$E$5)</f>
        <v/>
      </c>
      <c r="H93" s="29" t="str">
        <f aca="false">IF($A93="","",SUMIFS(Costs!$K$5:$K$1004,Costs!$B$5:$B$1004,$A93,Costs!$C$5:$C$1004,"Subcontract"))</f>
        <v/>
      </c>
      <c r="I93" s="29" t="str">
        <f aca="false">IF($A93="","",SUMIFS(Costs!$K$5:$K$1004,Costs!$B$5:$B$1004,$A93,Costs!$C$5:$C$1004,"Other"))</f>
        <v/>
      </c>
      <c r="J93" s="29" t="str">
        <f aca="false">IF($A93="","",SUM(E93:I93))</f>
        <v/>
      </c>
      <c r="K93" s="30" t="str">
        <f aca="false">IF($A93="","",D93-J93)</f>
        <v/>
      </c>
      <c r="L93" s="31" t="str">
        <f aca="false">IF(OR($A93="",N(D93)=0),"",K93/D93)</f>
        <v/>
      </c>
      <c r="M93" s="23" t="str">
        <f aca="false">IF($A93="","",IF(N(D93)=0,"No quote",IF(L93&lt;0,"LOSS",IF(L93&lt;Rates!$E$7,"Below minimum","OK"))))</f>
        <v/>
      </c>
    </row>
    <row r="94" customFormat="false" ht="15" hidden="false" customHeight="false" outlineLevel="0" collapsed="false">
      <c r="A94" s="23" t="str">
        <f aca="false">IF(Jobs!$A$86="","",Jobs!$A$86)</f>
        <v/>
      </c>
      <c r="B94" s="23" t="str">
        <f aca="false">IF($A94="","",Jobs!$B$86&amp;"")</f>
        <v/>
      </c>
      <c r="C94" s="23" t="str">
        <f aca="false">IF($A94="","",Jobs!$H$86&amp;"")</f>
        <v/>
      </c>
      <c r="D94" s="29" t="str">
        <f aca="false">IF($A94="","",N(Jobs!$G$86))</f>
        <v/>
      </c>
      <c r="E94" s="29" t="str">
        <f aca="false">IF($A94="","",SUMIFS(Costs!$K$5:$K$1004,Costs!$B$5:$B$1004,$A94,Costs!$C$5:$C$1004,"Material"))</f>
        <v/>
      </c>
      <c r="F94" s="29" t="str">
        <f aca="false">IF($A94="","",SUMIFS(Costs!$K$5:$K$1004,Costs!$B$5:$B$1004,$A94,Costs!$C$5:$C$1004,"Labour"))</f>
        <v/>
      </c>
      <c r="G94" s="29" t="str">
        <f aca="false">IF($A94="","",F94*Rates!$E$5)</f>
        <v/>
      </c>
      <c r="H94" s="29" t="str">
        <f aca="false">IF($A94="","",SUMIFS(Costs!$K$5:$K$1004,Costs!$B$5:$B$1004,$A94,Costs!$C$5:$C$1004,"Subcontract"))</f>
        <v/>
      </c>
      <c r="I94" s="29" t="str">
        <f aca="false">IF($A94="","",SUMIFS(Costs!$K$5:$K$1004,Costs!$B$5:$B$1004,$A94,Costs!$C$5:$C$1004,"Other"))</f>
        <v/>
      </c>
      <c r="J94" s="29" t="str">
        <f aca="false">IF($A94="","",SUM(E94:I94))</f>
        <v/>
      </c>
      <c r="K94" s="30" t="str">
        <f aca="false">IF($A94="","",D94-J94)</f>
        <v/>
      </c>
      <c r="L94" s="31" t="str">
        <f aca="false">IF(OR($A94="",N(D94)=0),"",K94/D94)</f>
        <v/>
      </c>
      <c r="M94" s="23" t="str">
        <f aca="false">IF($A94="","",IF(N(D94)=0,"No quote",IF(L94&lt;0,"LOSS",IF(L94&lt;Rates!$E$7,"Below minimum","OK"))))</f>
        <v/>
      </c>
    </row>
    <row r="95" customFormat="false" ht="15" hidden="false" customHeight="false" outlineLevel="0" collapsed="false">
      <c r="A95" s="23" t="str">
        <f aca="false">IF(Jobs!$A$87="","",Jobs!$A$87)</f>
        <v/>
      </c>
      <c r="B95" s="23" t="str">
        <f aca="false">IF($A95="","",Jobs!$B$87&amp;"")</f>
        <v/>
      </c>
      <c r="C95" s="23" t="str">
        <f aca="false">IF($A95="","",Jobs!$H$87&amp;"")</f>
        <v/>
      </c>
      <c r="D95" s="29" t="str">
        <f aca="false">IF($A95="","",N(Jobs!$G$87))</f>
        <v/>
      </c>
      <c r="E95" s="29" t="str">
        <f aca="false">IF($A95="","",SUMIFS(Costs!$K$5:$K$1004,Costs!$B$5:$B$1004,$A95,Costs!$C$5:$C$1004,"Material"))</f>
        <v/>
      </c>
      <c r="F95" s="29" t="str">
        <f aca="false">IF($A95="","",SUMIFS(Costs!$K$5:$K$1004,Costs!$B$5:$B$1004,$A95,Costs!$C$5:$C$1004,"Labour"))</f>
        <v/>
      </c>
      <c r="G95" s="29" t="str">
        <f aca="false">IF($A95="","",F95*Rates!$E$5)</f>
        <v/>
      </c>
      <c r="H95" s="29" t="str">
        <f aca="false">IF($A95="","",SUMIFS(Costs!$K$5:$K$1004,Costs!$B$5:$B$1004,$A95,Costs!$C$5:$C$1004,"Subcontract"))</f>
        <v/>
      </c>
      <c r="I95" s="29" t="str">
        <f aca="false">IF($A95="","",SUMIFS(Costs!$K$5:$K$1004,Costs!$B$5:$B$1004,$A95,Costs!$C$5:$C$1004,"Other"))</f>
        <v/>
      </c>
      <c r="J95" s="29" t="str">
        <f aca="false">IF($A95="","",SUM(E95:I95))</f>
        <v/>
      </c>
      <c r="K95" s="30" t="str">
        <f aca="false">IF($A95="","",D95-J95)</f>
        <v/>
      </c>
      <c r="L95" s="31" t="str">
        <f aca="false">IF(OR($A95="",N(D95)=0),"",K95/D95)</f>
        <v/>
      </c>
      <c r="M95" s="23" t="str">
        <f aca="false">IF($A95="","",IF(N(D95)=0,"No quote",IF(L95&lt;0,"LOSS",IF(L95&lt;Rates!$E$7,"Below minimum","OK"))))</f>
        <v/>
      </c>
    </row>
    <row r="96" customFormat="false" ht="15" hidden="false" customHeight="false" outlineLevel="0" collapsed="false">
      <c r="A96" s="23" t="str">
        <f aca="false">IF(Jobs!$A$88="","",Jobs!$A$88)</f>
        <v/>
      </c>
      <c r="B96" s="23" t="str">
        <f aca="false">IF($A96="","",Jobs!$B$88&amp;"")</f>
        <v/>
      </c>
      <c r="C96" s="23" t="str">
        <f aca="false">IF($A96="","",Jobs!$H$88&amp;"")</f>
        <v/>
      </c>
      <c r="D96" s="29" t="str">
        <f aca="false">IF($A96="","",N(Jobs!$G$88))</f>
        <v/>
      </c>
      <c r="E96" s="29" t="str">
        <f aca="false">IF($A96="","",SUMIFS(Costs!$K$5:$K$1004,Costs!$B$5:$B$1004,$A96,Costs!$C$5:$C$1004,"Material"))</f>
        <v/>
      </c>
      <c r="F96" s="29" t="str">
        <f aca="false">IF($A96="","",SUMIFS(Costs!$K$5:$K$1004,Costs!$B$5:$B$1004,$A96,Costs!$C$5:$C$1004,"Labour"))</f>
        <v/>
      </c>
      <c r="G96" s="29" t="str">
        <f aca="false">IF($A96="","",F96*Rates!$E$5)</f>
        <v/>
      </c>
      <c r="H96" s="29" t="str">
        <f aca="false">IF($A96="","",SUMIFS(Costs!$K$5:$K$1004,Costs!$B$5:$B$1004,$A96,Costs!$C$5:$C$1004,"Subcontract"))</f>
        <v/>
      </c>
      <c r="I96" s="29" t="str">
        <f aca="false">IF($A96="","",SUMIFS(Costs!$K$5:$K$1004,Costs!$B$5:$B$1004,$A96,Costs!$C$5:$C$1004,"Other"))</f>
        <v/>
      </c>
      <c r="J96" s="29" t="str">
        <f aca="false">IF($A96="","",SUM(E96:I96))</f>
        <v/>
      </c>
      <c r="K96" s="30" t="str">
        <f aca="false">IF($A96="","",D96-J96)</f>
        <v/>
      </c>
      <c r="L96" s="31" t="str">
        <f aca="false">IF(OR($A96="",N(D96)=0),"",K96/D96)</f>
        <v/>
      </c>
      <c r="M96" s="23" t="str">
        <f aca="false">IF($A96="","",IF(N(D96)=0,"No quote",IF(L96&lt;0,"LOSS",IF(L96&lt;Rates!$E$7,"Below minimum","OK"))))</f>
        <v/>
      </c>
    </row>
    <row r="97" customFormat="false" ht="15" hidden="false" customHeight="false" outlineLevel="0" collapsed="false">
      <c r="A97" s="23" t="str">
        <f aca="false">IF(Jobs!$A$89="","",Jobs!$A$89)</f>
        <v/>
      </c>
      <c r="B97" s="23" t="str">
        <f aca="false">IF($A97="","",Jobs!$B$89&amp;"")</f>
        <v/>
      </c>
      <c r="C97" s="23" t="str">
        <f aca="false">IF($A97="","",Jobs!$H$89&amp;"")</f>
        <v/>
      </c>
      <c r="D97" s="29" t="str">
        <f aca="false">IF($A97="","",N(Jobs!$G$89))</f>
        <v/>
      </c>
      <c r="E97" s="29" t="str">
        <f aca="false">IF($A97="","",SUMIFS(Costs!$K$5:$K$1004,Costs!$B$5:$B$1004,$A97,Costs!$C$5:$C$1004,"Material"))</f>
        <v/>
      </c>
      <c r="F97" s="29" t="str">
        <f aca="false">IF($A97="","",SUMIFS(Costs!$K$5:$K$1004,Costs!$B$5:$B$1004,$A97,Costs!$C$5:$C$1004,"Labour"))</f>
        <v/>
      </c>
      <c r="G97" s="29" t="str">
        <f aca="false">IF($A97="","",F97*Rates!$E$5)</f>
        <v/>
      </c>
      <c r="H97" s="29" t="str">
        <f aca="false">IF($A97="","",SUMIFS(Costs!$K$5:$K$1004,Costs!$B$5:$B$1004,$A97,Costs!$C$5:$C$1004,"Subcontract"))</f>
        <v/>
      </c>
      <c r="I97" s="29" t="str">
        <f aca="false">IF($A97="","",SUMIFS(Costs!$K$5:$K$1004,Costs!$B$5:$B$1004,$A97,Costs!$C$5:$C$1004,"Other"))</f>
        <v/>
      </c>
      <c r="J97" s="29" t="str">
        <f aca="false">IF($A97="","",SUM(E97:I97))</f>
        <v/>
      </c>
      <c r="K97" s="30" t="str">
        <f aca="false">IF($A97="","",D97-J97)</f>
        <v/>
      </c>
      <c r="L97" s="31" t="str">
        <f aca="false">IF(OR($A97="",N(D97)=0),"",K97/D97)</f>
        <v/>
      </c>
      <c r="M97" s="23" t="str">
        <f aca="false">IF($A97="","",IF(N(D97)=0,"No quote",IF(L97&lt;0,"LOSS",IF(L97&lt;Rates!$E$7,"Below minimum","OK"))))</f>
        <v/>
      </c>
    </row>
    <row r="98" customFormat="false" ht="15" hidden="false" customHeight="false" outlineLevel="0" collapsed="false">
      <c r="A98" s="23" t="str">
        <f aca="false">IF(Jobs!$A$90="","",Jobs!$A$90)</f>
        <v/>
      </c>
      <c r="B98" s="23" t="str">
        <f aca="false">IF($A98="","",Jobs!$B$90&amp;"")</f>
        <v/>
      </c>
      <c r="C98" s="23" t="str">
        <f aca="false">IF($A98="","",Jobs!$H$90&amp;"")</f>
        <v/>
      </c>
      <c r="D98" s="29" t="str">
        <f aca="false">IF($A98="","",N(Jobs!$G$90))</f>
        <v/>
      </c>
      <c r="E98" s="29" t="str">
        <f aca="false">IF($A98="","",SUMIFS(Costs!$K$5:$K$1004,Costs!$B$5:$B$1004,$A98,Costs!$C$5:$C$1004,"Material"))</f>
        <v/>
      </c>
      <c r="F98" s="29" t="str">
        <f aca="false">IF($A98="","",SUMIFS(Costs!$K$5:$K$1004,Costs!$B$5:$B$1004,$A98,Costs!$C$5:$C$1004,"Labour"))</f>
        <v/>
      </c>
      <c r="G98" s="29" t="str">
        <f aca="false">IF($A98="","",F98*Rates!$E$5)</f>
        <v/>
      </c>
      <c r="H98" s="29" t="str">
        <f aca="false">IF($A98="","",SUMIFS(Costs!$K$5:$K$1004,Costs!$B$5:$B$1004,$A98,Costs!$C$5:$C$1004,"Subcontract"))</f>
        <v/>
      </c>
      <c r="I98" s="29" t="str">
        <f aca="false">IF($A98="","",SUMIFS(Costs!$K$5:$K$1004,Costs!$B$5:$B$1004,$A98,Costs!$C$5:$C$1004,"Other"))</f>
        <v/>
      </c>
      <c r="J98" s="29" t="str">
        <f aca="false">IF($A98="","",SUM(E98:I98))</f>
        <v/>
      </c>
      <c r="K98" s="30" t="str">
        <f aca="false">IF($A98="","",D98-J98)</f>
        <v/>
      </c>
      <c r="L98" s="31" t="str">
        <f aca="false">IF(OR($A98="",N(D98)=0),"",K98/D98)</f>
        <v/>
      </c>
      <c r="M98" s="23" t="str">
        <f aca="false">IF($A98="","",IF(N(D98)=0,"No quote",IF(L98&lt;0,"LOSS",IF(L98&lt;Rates!$E$7,"Below minimum","OK"))))</f>
        <v/>
      </c>
    </row>
    <row r="99" customFormat="false" ht="15" hidden="false" customHeight="false" outlineLevel="0" collapsed="false">
      <c r="A99" s="23" t="str">
        <f aca="false">IF(Jobs!$A$91="","",Jobs!$A$91)</f>
        <v/>
      </c>
      <c r="B99" s="23" t="str">
        <f aca="false">IF($A99="","",Jobs!$B$91&amp;"")</f>
        <v/>
      </c>
      <c r="C99" s="23" t="str">
        <f aca="false">IF($A99="","",Jobs!$H$91&amp;"")</f>
        <v/>
      </c>
      <c r="D99" s="29" t="str">
        <f aca="false">IF($A99="","",N(Jobs!$G$91))</f>
        <v/>
      </c>
      <c r="E99" s="29" t="str">
        <f aca="false">IF($A99="","",SUMIFS(Costs!$K$5:$K$1004,Costs!$B$5:$B$1004,$A99,Costs!$C$5:$C$1004,"Material"))</f>
        <v/>
      </c>
      <c r="F99" s="29" t="str">
        <f aca="false">IF($A99="","",SUMIFS(Costs!$K$5:$K$1004,Costs!$B$5:$B$1004,$A99,Costs!$C$5:$C$1004,"Labour"))</f>
        <v/>
      </c>
      <c r="G99" s="29" t="str">
        <f aca="false">IF($A99="","",F99*Rates!$E$5)</f>
        <v/>
      </c>
      <c r="H99" s="29" t="str">
        <f aca="false">IF($A99="","",SUMIFS(Costs!$K$5:$K$1004,Costs!$B$5:$B$1004,$A99,Costs!$C$5:$C$1004,"Subcontract"))</f>
        <v/>
      </c>
      <c r="I99" s="29" t="str">
        <f aca="false">IF($A99="","",SUMIFS(Costs!$K$5:$K$1004,Costs!$B$5:$B$1004,$A99,Costs!$C$5:$C$1004,"Other"))</f>
        <v/>
      </c>
      <c r="J99" s="29" t="str">
        <f aca="false">IF($A99="","",SUM(E99:I99))</f>
        <v/>
      </c>
      <c r="K99" s="30" t="str">
        <f aca="false">IF($A99="","",D99-J99)</f>
        <v/>
      </c>
      <c r="L99" s="31" t="str">
        <f aca="false">IF(OR($A99="",N(D99)=0),"",K99/D99)</f>
        <v/>
      </c>
      <c r="M99" s="23" t="str">
        <f aca="false">IF($A99="","",IF(N(D99)=0,"No quote",IF(L99&lt;0,"LOSS",IF(L99&lt;Rates!$E$7,"Below minimum","OK"))))</f>
        <v/>
      </c>
    </row>
    <row r="100" customFormat="false" ht="15" hidden="false" customHeight="false" outlineLevel="0" collapsed="false">
      <c r="A100" s="23" t="str">
        <f aca="false">IF(Jobs!$A$92="","",Jobs!$A$92)</f>
        <v/>
      </c>
      <c r="B100" s="23" t="str">
        <f aca="false">IF($A100="","",Jobs!$B$92&amp;"")</f>
        <v/>
      </c>
      <c r="C100" s="23" t="str">
        <f aca="false">IF($A100="","",Jobs!$H$92&amp;"")</f>
        <v/>
      </c>
      <c r="D100" s="29" t="str">
        <f aca="false">IF($A100="","",N(Jobs!$G$92))</f>
        <v/>
      </c>
      <c r="E100" s="29" t="str">
        <f aca="false">IF($A100="","",SUMIFS(Costs!$K$5:$K$1004,Costs!$B$5:$B$1004,$A100,Costs!$C$5:$C$1004,"Material"))</f>
        <v/>
      </c>
      <c r="F100" s="29" t="str">
        <f aca="false">IF($A100="","",SUMIFS(Costs!$K$5:$K$1004,Costs!$B$5:$B$1004,$A100,Costs!$C$5:$C$1004,"Labour"))</f>
        <v/>
      </c>
      <c r="G100" s="29" t="str">
        <f aca="false">IF($A100="","",F100*Rates!$E$5)</f>
        <v/>
      </c>
      <c r="H100" s="29" t="str">
        <f aca="false">IF($A100="","",SUMIFS(Costs!$K$5:$K$1004,Costs!$B$5:$B$1004,$A100,Costs!$C$5:$C$1004,"Subcontract"))</f>
        <v/>
      </c>
      <c r="I100" s="29" t="str">
        <f aca="false">IF($A100="","",SUMIFS(Costs!$K$5:$K$1004,Costs!$B$5:$B$1004,$A100,Costs!$C$5:$C$1004,"Other"))</f>
        <v/>
      </c>
      <c r="J100" s="29" t="str">
        <f aca="false">IF($A100="","",SUM(E100:I100))</f>
        <v/>
      </c>
      <c r="K100" s="30" t="str">
        <f aca="false">IF($A100="","",D100-J100)</f>
        <v/>
      </c>
      <c r="L100" s="31" t="str">
        <f aca="false">IF(OR($A100="",N(D100)=0),"",K100/D100)</f>
        <v/>
      </c>
      <c r="M100" s="23" t="str">
        <f aca="false">IF($A100="","",IF(N(D100)=0,"No quote",IF(L100&lt;0,"LOSS",IF(L100&lt;Rates!$E$7,"Below minimum","OK"))))</f>
        <v/>
      </c>
    </row>
    <row r="101" customFormat="false" ht="15" hidden="false" customHeight="false" outlineLevel="0" collapsed="false">
      <c r="A101" s="23" t="str">
        <f aca="false">IF(Jobs!$A$93="","",Jobs!$A$93)</f>
        <v/>
      </c>
      <c r="B101" s="23" t="str">
        <f aca="false">IF($A101="","",Jobs!$B$93&amp;"")</f>
        <v/>
      </c>
      <c r="C101" s="23" t="str">
        <f aca="false">IF($A101="","",Jobs!$H$93&amp;"")</f>
        <v/>
      </c>
      <c r="D101" s="29" t="str">
        <f aca="false">IF($A101="","",N(Jobs!$G$93))</f>
        <v/>
      </c>
      <c r="E101" s="29" t="str">
        <f aca="false">IF($A101="","",SUMIFS(Costs!$K$5:$K$1004,Costs!$B$5:$B$1004,$A101,Costs!$C$5:$C$1004,"Material"))</f>
        <v/>
      </c>
      <c r="F101" s="29" t="str">
        <f aca="false">IF($A101="","",SUMIFS(Costs!$K$5:$K$1004,Costs!$B$5:$B$1004,$A101,Costs!$C$5:$C$1004,"Labour"))</f>
        <v/>
      </c>
      <c r="G101" s="29" t="str">
        <f aca="false">IF($A101="","",F101*Rates!$E$5)</f>
        <v/>
      </c>
      <c r="H101" s="29" t="str">
        <f aca="false">IF($A101="","",SUMIFS(Costs!$K$5:$K$1004,Costs!$B$5:$B$1004,$A101,Costs!$C$5:$C$1004,"Subcontract"))</f>
        <v/>
      </c>
      <c r="I101" s="29" t="str">
        <f aca="false">IF($A101="","",SUMIFS(Costs!$K$5:$K$1004,Costs!$B$5:$B$1004,$A101,Costs!$C$5:$C$1004,"Other"))</f>
        <v/>
      </c>
      <c r="J101" s="29" t="str">
        <f aca="false">IF($A101="","",SUM(E101:I101))</f>
        <v/>
      </c>
      <c r="K101" s="30" t="str">
        <f aca="false">IF($A101="","",D101-J101)</f>
        <v/>
      </c>
      <c r="L101" s="31" t="str">
        <f aca="false">IF(OR($A101="",N(D101)=0),"",K101/D101)</f>
        <v/>
      </c>
      <c r="M101" s="23" t="str">
        <f aca="false">IF($A101="","",IF(N(D101)=0,"No quote",IF(L101&lt;0,"LOSS",IF(L101&lt;Rates!$E$7,"Below minimum","OK"))))</f>
        <v/>
      </c>
    </row>
    <row r="102" customFormat="false" ht="15" hidden="false" customHeight="false" outlineLevel="0" collapsed="false">
      <c r="A102" s="23" t="str">
        <f aca="false">IF(Jobs!$A$94="","",Jobs!$A$94)</f>
        <v/>
      </c>
      <c r="B102" s="23" t="str">
        <f aca="false">IF($A102="","",Jobs!$B$94&amp;"")</f>
        <v/>
      </c>
      <c r="C102" s="23" t="str">
        <f aca="false">IF($A102="","",Jobs!$H$94&amp;"")</f>
        <v/>
      </c>
      <c r="D102" s="29" t="str">
        <f aca="false">IF($A102="","",N(Jobs!$G$94))</f>
        <v/>
      </c>
      <c r="E102" s="29" t="str">
        <f aca="false">IF($A102="","",SUMIFS(Costs!$K$5:$K$1004,Costs!$B$5:$B$1004,$A102,Costs!$C$5:$C$1004,"Material"))</f>
        <v/>
      </c>
      <c r="F102" s="29" t="str">
        <f aca="false">IF($A102="","",SUMIFS(Costs!$K$5:$K$1004,Costs!$B$5:$B$1004,$A102,Costs!$C$5:$C$1004,"Labour"))</f>
        <v/>
      </c>
      <c r="G102" s="29" t="str">
        <f aca="false">IF($A102="","",F102*Rates!$E$5)</f>
        <v/>
      </c>
      <c r="H102" s="29" t="str">
        <f aca="false">IF($A102="","",SUMIFS(Costs!$K$5:$K$1004,Costs!$B$5:$B$1004,$A102,Costs!$C$5:$C$1004,"Subcontract"))</f>
        <v/>
      </c>
      <c r="I102" s="29" t="str">
        <f aca="false">IF($A102="","",SUMIFS(Costs!$K$5:$K$1004,Costs!$B$5:$B$1004,$A102,Costs!$C$5:$C$1004,"Other"))</f>
        <v/>
      </c>
      <c r="J102" s="29" t="str">
        <f aca="false">IF($A102="","",SUM(E102:I102))</f>
        <v/>
      </c>
      <c r="K102" s="30" t="str">
        <f aca="false">IF($A102="","",D102-J102)</f>
        <v/>
      </c>
      <c r="L102" s="31" t="str">
        <f aca="false">IF(OR($A102="",N(D102)=0),"",K102/D102)</f>
        <v/>
      </c>
      <c r="M102" s="23" t="str">
        <f aca="false">IF($A102="","",IF(N(D102)=0,"No quote",IF(L102&lt;0,"LOSS",IF(L102&lt;Rates!$E$7,"Below minimum","OK"))))</f>
        <v/>
      </c>
    </row>
    <row r="103" customFormat="false" ht="15" hidden="false" customHeight="false" outlineLevel="0" collapsed="false">
      <c r="A103" s="23" t="str">
        <f aca="false">IF(Jobs!$A$95="","",Jobs!$A$95)</f>
        <v/>
      </c>
      <c r="B103" s="23" t="str">
        <f aca="false">IF($A103="","",Jobs!$B$95&amp;"")</f>
        <v/>
      </c>
      <c r="C103" s="23" t="str">
        <f aca="false">IF($A103="","",Jobs!$H$95&amp;"")</f>
        <v/>
      </c>
      <c r="D103" s="29" t="str">
        <f aca="false">IF($A103="","",N(Jobs!$G$95))</f>
        <v/>
      </c>
      <c r="E103" s="29" t="str">
        <f aca="false">IF($A103="","",SUMIFS(Costs!$K$5:$K$1004,Costs!$B$5:$B$1004,$A103,Costs!$C$5:$C$1004,"Material"))</f>
        <v/>
      </c>
      <c r="F103" s="29" t="str">
        <f aca="false">IF($A103="","",SUMIFS(Costs!$K$5:$K$1004,Costs!$B$5:$B$1004,$A103,Costs!$C$5:$C$1004,"Labour"))</f>
        <v/>
      </c>
      <c r="G103" s="29" t="str">
        <f aca="false">IF($A103="","",F103*Rates!$E$5)</f>
        <v/>
      </c>
      <c r="H103" s="29" t="str">
        <f aca="false">IF($A103="","",SUMIFS(Costs!$K$5:$K$1004,Costs!$B$5:$B$1004,$A103,Costs!$C$5:$C$1004,"Subcontract"))</f>
        <v/>
      </c>
      <c r="I103" s="29" t="str">
        <f aca="false">IF($A103="","",SUMIFS(Costs!$K$5:$K$1004,Costs!$B$5:$B$1004,$A103,Costs!$C$5:$C$1004,"Other"))</f>
        <v/>
      </c>
      <c r="J103" s="29" t="str">
        <f aca="false">IF($A103="","",SUM(E103:I103))</f>
        <v/>
      </c>
      <c r="K103" s="30" t="str">
        <f aca="false">IF($A103="","",D103-J103)</f>
        <v/>
      </c>
      <c r="L103" s="31" t="str">
        <f aca="false">IF(OR($A103="",N(D103)=0),"",K103/D103)</f>
        <v/>
      </c>
      <c r="M103" s="23" t="str">
        <f aca="false">IF($A103="","",IF(N(D103)=0,"No quote",IF(L103&lt;0,"LOSS",IF(L103&lt;Rates!$E$7,"Below minimum","OK"))))</f>
        <v/>
      </c>
    </row>
    <row r="104" customFormat="false" ht="15" hidden="false" customHeight="false" outlineLevel="0" collapsed="false">
      <c r="A104" s="23" t="str">
        <f aca="false">IF(Jobs!$A$96="","",Jobs!$A$96)</f>
        <v/>
      </c>
      <c r="B104" s="23" t="str">
        <f aca="false">IF($A104="","",Jobs!$B$96&amp;"")</f>
        <v/>
      </c>
      <c r="C104" s="23" t="str">
        <f aca="false">IF($A104="","",Jobs!$H$96&amp;"")</f>
        <v/>
      </c>
      <c r="D104" s="29" t="str">
        <f aca="false">IF($A104="","",N(Jobs!$G$96))</f>
        <v/>
      </c>
      <c r="E104" s="29" t="str">
        <f aca="false">IF($A104="","",SUMIFS(Costs!$K$5:$K$1004,Costs!$B$5:$B$1004,$A104,Costs!$C$5:$C$1004,"Material"))</f>
        <v/>
      </c>
      <c r="F104" s="29" t="str">
        <f aca="false">IF($A104="","",SUMIFS(Costs!$K$5:$K$1004,Costs!$B$5:$B$1004,$A104,Costs!$C$5:$C$1004,"Labour"))</f>
        <v/>
      </c>
      <c r="G104" s="29" t="str">
        <f aca="false">IF($A104="","",F104*Rates!$E$5)</f>
        <v/>
      </c>
      <c r="H104" s="29" t="str">
        <f aca="false">IF($A104="","",SUMIFS(Costs!$K$5:$K$1004,Costs!$B$5:$B$1004,$A104,Costs!$C$5:$C$1004,"Subcontract"))</f>
        <v/>
      </c>
      <c r="I104" s="29" t="str">
        <f aca="false">IF($A104="","",SUMIFS(Costs!$K$5:$K$1004,Costs!$B$5:$B$1004,$A104,Costs!$C$5:$C$1004,"Other"))</f>
        <v/>
      </c>
      <c r="J104" s="29" t="str">
        <f aca="false">IF($A104="","",SUM(E104:I104))</f>
        <v/>
      </c>
      <c r="K104" s="30" t="str">
        <f aca="false">IF($A104="","",D104-J104)</f>
        <v/>
      </c>
      <c r="L104" s="31" t="str">
        <f aca="false">IF(OR($A104="",N(D104)=0),"",K104/D104)</f>
        <v/>
      </c>
      <c r="M104" s="23" t="str">
        <f aca="false">IF($A104="","",IF(N(D104)=0,"No quote",IF(L104&lt;0,"LOSS",IF(L104&lt;Rates!$E$7,"Below minimum","OK"))))</f>
        <v/>
      </c>
    </row>
    <row r="105" customFormat="false" ht="15" hidden="false" customHeight="false" outlineLevel="0" collapsed="false">
      <c r="A105" s="23" t="str">
        <f aca="false">IF(Jobs!$A$97="","",Jobs!$A$97)</f>
        <v/>
      </c>
      <c r="B105" s="23" t="str">
        <f aca="false">IF($A105="","",Jobs!$B$97&amp;"")</f>
        <v/>
      </c>
      <c r="C105" s="23" t="str">
        <f aca="false">IF($A105="","",Jobs!$H$97&amp;"")</f>
        <v/>
      </c>
      <c r="D105" s="29" t="str">
        <f aca="false">IF($A105="","",N(Jobs!$G$97))</f>
        <v/>
      </c>
      <c r="E105" s="29" t="str">
        <f aca="false">IF($A105="","",SUMIFS(Costs!$K$5:$K$1004,Costs!$B$5:$B$1004,$A105,Costs!$C$5:$C$1004,"Material"))</f>
        <v/>
      </c>
      <c r="F105" s="29" t="str">
        <f aca="false">IF($A105="","",SUMIFS(Costs!$K$5:$K$1004,Costs!$B$5:$B$1004,$A105,Costs!$C$5:$C$1004,"Labour"))</f>
        <v/>
      </c>
      <c r="G105" s="29" t="str">
        <f aca="false">IF($A105="","",F105*Rates!$E$5)</f>
        <v/>
      </c>
      <c r="H105" s="29" t="str">
        <f aca="false">IF($A105="","",SUMIFS(Costs!$K$5:$K$1004,Costs!$B$5:$B$1004,$A105,Costs!$C$5:$C$1004,"Subcontract"))</f>
        <v/>
      </c>
      <c r="I105" s="29" t="str">
        <f aca="false">IF($A105="","",SUMIFS(Costs!$K$5:$K$1004,Costs!$B$5:$B$1004,$A105,Costs!$C$5:$C$1004,"Other"))</f>
        <v/>
      </c>
      <c r="J105" s="29" t="str">
        <f aca="false">IF($A105="","",SUM(E105:I105))</f>
        <v/>
      </c>
      <c r="K105" s="30" t="str">
        <f aca="false">IF($A105="","",D105-J105)</f>
        <v/>
      </c>
      <c r="L105" s="31" t="str">
        <f aca="false">IF(OR($A105="",N(D105)=0),"",K105/D105)</f>
        <v/>
      </c>
      <c r="M105" s="23" t="str">
        <f aca="false">IF($A105="","",IF(N(D105)=0,"No quote",IF(L105&lt;0,"LOSS",IF(L105&lt;Rates!$E$7,"Below minimum","OK"))))</f>
        <v/>
      </c>
    </row>
    <row r="106" customFormat="false" ht="15" hidden="false" customHeight="false" outlineLevel="0" collapsed="false">
      <c r="A106" s="23" t="str">
        <f aca="false">IF(Jobs!$A$98="","",Jobs!$A$98)</f>
        <v/>
      </c>
      <c r="B106" s="23" t="str">
        <f aca="false">IF($A106="","",Jobs!$B$98&amp;"")</f>
        <v/>
      </c>
      <c r="C106" s="23" t="str">
        <f aca="false">IF($A106="","",Jobs!$H$98&amp;"")</f>
        <v/>
      </c>
      <c r="D106" s="29" t="str">
        <f aca="false">IF($A106="","",N(Jobs!$G$98))</f>
        <v/>
      </c>
      <c r="E106" s="29" t="str">
        <f aca="false">IF($A106="","",SUMIFS(Costs!$K$5:$K$1004,Costs!$B$5:$B$1004,$A106,Costs!$C$5:$C$1004,"Material"))</f>
        <v/>
      </c>
      <c r="F106" s="29" t="str">
        <f aca="false">IF($A106="","",SUMIFS(Costs!$K$5:$K$1004,Costs!$B$5:$B$1004,$A106,Costs!$C$5:$C$1004,"Labour"))</f>
        <v/>
      </c>
      <c r="G106" s="29" t="str">
        <f aca="false">IF($A106="","",F106*Rates!$E$5)</f>
        <v/>
      </c>
      <c r="H106" s="29" t="str">
        <f aca="false">IF($A106="","",SUMIFS(Costs!$K$5:$K$1004,Costs!$B$5:$B$1004,$A106,Costs!$C$5:$C$1004,"Subcontract"))</f>
        <v/>
      </c>
      <c r="I106" s="29" t="str">
        <f aca="false">IF($A106="","",SUMIFS(Costs!$K$5:$K$1004,Costs!$B$5:$B$1004,$A106,Costs!$C$5:$C$1004,"Other"))</f>
        <v/>
      </c>
      <c r="J106" s="29" t="str">
        <f aca="false">IF($A106="","",SUM(E106:I106))</f>
        <v/>
      </c>
      <c r="K106" s="30" t="str">
        <f aca="false">IF($A106="","",D106-J106)</f>
        <v/>
      </c>
      <c r="L106" s="31" t="str">
        <f aca="false">IF(OR($A106="",N(D106)=0),"",K106/D106)</f>
        <v/>
      </c>
      <c r="M106" s="23" t="str">
        <f aca="false">IF($A106="","",IF(N(D106)=0,"No quote",IF(L106&lt;0,"LOSS",IF(L106&lt;Rates!$E$7,"Below minimum","OK"))))</f>
        <v/>
      </c>
    </row>
    <row r="107" customFormat="false" ht="15" hidden="false" customHeight="false" outlineLevel="0" collapsed="false">
      <c r="A107" s="23" t="str">
        <f aca="false">IF(Jobs!$A$99="","",Jobs!$A$99)</f>
        <v/>
      </c>
      <c r="B107" s="23" t="str">
        <f aca="false">IF($A107="","",Jobs!$B$99&amp;"")</f>
        <v/>
      </c>
      <c r="C107" s="23" t="str">
        <f aca="false">IF($A107="","",Jobs!$H$99&amp;"")</f>
        <v/>
      </c>
      <c r="D107" s="29" t="str">
        <f aca="false">IF($A107="","",N(Jobs!$G$99))</f>
        <v/>
      </c>
      <c r="E107" s="29" t="str">
        <f aca="false">IF($A107="","",SUMIFS(Costs!$K$5:$K$1004,Costs!$B$5:$B$1004,$A107,Costs!$C$5:$C$1004,"Material"))</f>
        <v/>
      </c>
      <c r="F107" s="29" t="str">
        <f aca="false">IF($A107="","",SUMIFS(Costs!$K$5:$K$1004,Costs!$B$5:$B$1004,$A107,Costs!$C$5:$C$1004,"Labour"))</f>
        <v/>
      </c>
      <c r="G107" s="29" t="str">
        <f aca="false">IF($A107="","",F107*Rates!$E$5)</f>
        <v/>
      </c>
      <c r="H107" s="29" t="str">
        <f aca="false">IF($A107="","",SUMIFS(Costs!$K$5:$K$1004,Costs!$B$5:$B$1004,$A107,Costs!$C$5:$C$1004,"Subcontract"))</f>
        <v/>
      </c>
      <c r="I107" s="29" t="str">
        <f aca="false">IF($A107="","",SUMIFS(Costs!$K$5:$K$1004,Costs!$B$5:$B$1004,$A107,Costs!$C$5:$C$1004,"Other"))</f>
        <v/>
      </c>
      <c r="J107" s="29" t="str">
        <f aca="false">IF($A107="","",SUM(E107:I107))</f>
        <v/>
      </c>
      <c r="K107" s="30" t="str">
        <f aca="false">IF($A107="","",D107-J107)</f>
        <v/>
      </c>
      <c r="L107" s="31" t="str">
        <f aca="false">IF(OR($A107="",N(D107)=0),"",K107/D107)</f>
        <v/>
      </c>
      <c r="M107" s="23" t="str">
        <f aca="false">IF($A107="","",IF(N(D107)=0,"No quote",IF(L107&lt;0,"LOSS",IF(L107&lt;Rates!$E$7,"Below minimum","OK"))))</f>
        <v/>
      </c>
    </row>
    <row r="108" customFormat="false" ht="15" hidden="false" customHeight="false" outlineLevel="0" collapsed="false">
      <c r="A108" s="23" t="str">
        <f aca="false">IF(Jobs!$A$100="","",Jobs!$A$100)</f>
        <v/>
      </c>
      <c r="B108" s="23" t="str">
        <f aca="false">IF($A108="","",Jobs!$B$100&amp;"")</f>
        <v/>
      </c>
      <c r="C108" s="23" t="str">
        <f aca="false">IF($A108="","",Jobs!$H$100&amp;"")</f>
        <v/>
      </c>
      <c r="D108" s="29" t="str">
        <f aca="false">IF($A108="","",N(Jobs!$G$100))</f>
        <v/>
      </c>
      <c r="E108" s="29" t="str">
        <f aca="false">IF($A108="","",SUMIFS(Costs!$K$5:$K$1004,Costs!$B$5:$B$1004,$A108,Costs!$C$5:$C$1004,"Material"))</f>
        <v/>
      </c>
      <c r="F108" s="29" t="str">
        <f aca="false">IF($A108="","",SUMIFS(Costs!$K$5:$K$1004,Costs!$B$5:$B$1004,$A108,Costs!$C$5:$C$1004,"Labour"))</f>
        <v/>
      </c>
      <c r="G108" s="29" t="str">
        <f aca="false">IF($A108="","",F108*Rates!$E$5)</f>
        <v/>
      </c>
      <c r="H108" s="29" t="str">
        <f aca="false">IF($A108="","",SUMIFS(Costs!$K$5:$K$1004,Costs!$B$5:$B$1004,$A108,Costs!$C$5:$C$1004,"Subcontract"))</f>
        <v/>
      </c>
      <c r="I108" s="29" t="str">
        <f aca="false">IF($A108="","",SUMIFS(Costs!$K$5:$K$1004,Costs!$B$5:$B$1004,$A108,Costs!$C$5:$C$1004,"Other"))</f>
        <v/>
      </c>
      <c r="J108" s="29" t="str">
        <f aca="false">IF($A108="","",SUM(E108:I108))</f>
        <v/>
      </c>
      <c r="K108" s="30" t="str">
        <f aca="false">IF($A108="","",D108-J108)</f>
        <v/>
      </c>
      <c r="L108" s="31" t="str">
        <f aca="false">IF(OR($A108="",N(D108)=0),"",K108/D108)</f>
        <v/>
      </c>
      <c r="M108" s="23" t="str">
        <f aca="false">IF($A108="","",IF(N(D108)=0,"No quote",IF(L108&lt;0,"LOSS",IF(L108&lt;Rates!$E$7,"Below minimum","OK"))))</f>
        <v/>
      </c>
    </row>
    <row r="109" customFormat="false" ht="15" hidden="false" customHeight="false" outlineLevel="0" collapsed="false">
      <c r="A109" s="23" t="str">
        <f aca="false">IF(Jobs!$A$101="","",Jobs!$A$101)</f>
        <v/>
      </c>
      <c r="B109" s="23" t="str">
        <f aca="false">IF($A109="","",Jobs!$B$101&amp;"")</f>
        <v/>
      </c>
      <c r="C109" s="23" t="str">
        <f aca="false">IF($A109="","",Jobs!$H$101&amp;"")</f>
        <v/>
      </c>
      <c r="D109" s="29" t="str">
        <f aca="false">IF($A109="","",N(Jobs!$G$101))</f>
        <v/>
      </c>
      <c r="E109" s="29" t="str">
        <f aca="false">IF($A109="","",SUMIFS(Costs!$K$5:$K$1004,Costs!$B$5:$B$1004,$A109,Costs!$C$5:$C$1004,"Material"))</f>
        <v/>
      </c>
      <c r="F109" s="29" t="str">
        <f aca="false">IF($A109="","",SUMIFS(Costs!$K$5:$K$1004,Costs!$B$5:$B$1004,$A109,Costs!$C$5:$C$1004,"Labour"))</f>
        <v/>
      </c>
      <c r="G109" s="29" t="str">
        <f aca="false">IF($A109="","",F109*Rates!$E$5)</f>
        <v/>
      </c>
      <c r="H109" s="29" t="str">
        <f aca="false">IF($A109="","",SUMIFS(Costs!$K$5:$K$1004,Costs!$B$5:$B$1004,$A109,Costs!$C$5:$C$1004,"Subcontract"))</f>
        <v/>
      </c>
      <c r="I109" s="29" t="str">
        <f aca="false">IF($A109="","",SUMIFS(Costs!$K$5:$K$1004,Costs!$B$5:$B$1004,$A109,Costs!$C$5:$C$1004,"Other"))</f>
        <v/>
      </c>
      <c r="J109" s="29" t="str">
        <f aca="false">IF($A109="","",SUM(E109:I109))</f>
        <v/>
      </c>
      <c r="K109" s="30" t="str">
        <f aca="false">IF($A109="","",D109-J109)</f>
        <v/>
      </c>
      <c r="L109" s="31" t="str">
        <f aca="false">IF(OR($A109="",N(D109)=0),"",K109/D109)</f>
        <v/>
      </c>
      <c r="M109" s="23" t="str">
        <f aca="false">IF($A109="","",IF(N(D109)=0,"No quote",IF(L109&lt;0,"LOSS",IF(L109&lt;Rates!$E$7,"Below minimum","OK"))))</f>
        <v/>
      </c>
    </row>
    <row r="110" customFormat="false" ht="15" hidden="false" customHeight="false" outlineLevel="0" collapsed="false">
      <c r="A110" s="23" t="str">
        <f aca="false">IF(Jobs!$A$102="","",Jobs!$A$102)</f>
        <v/>
      </c>
      <c r="B110" s="23" t="str">
        <f aca="false">IF($A110="","",Jobs!$B$102&amp;"")</f>
        <v/>
      </c>
      <c r="C110" s="23" t="str">
        <f aca="false">IF($A110="","",Jobs!$H$102&amp;"")</f>
        <v/>
      </c>
      <c r="D110" s="29" t="str">
        <f aca="false">IF($A110="","",N(Jobs!$G$102))</f>
        <v/>
      </c>
      <c r="E110" s="29" t="str">
        <f aca="false">IF($A110="","",SUMIFS(Costs!$K$5:$K$1004,Costs!$B$5:$B$1004,$A110,Costs!$C$5:$C$1004,"Material"))</f>
        <v/>
      </c>
      <c r="F110" s="29" t="str">
        <f aca="false">IF($A110="","",SUMIFS(Costs!$K$5:$K$1004,Costs!$B$5:$B$1004,$A110,Costs!$C$5:$C$1004,"Labour"))</f>
        <v/>
      </c>
      <c r="G110" s="29" t="str">
        <f aca="false">IF($A110="","",F110*Rates!$E$5)</f>
        <v/>
      </c>
      <c r="H110" s="29" t="str">
        <f aca="false">IF($A110="","",SUMIFS(Costs!$K$5:$K$1004,Costs!$B$5:$B$1004,$A110,Costs!$C$5:$C$1004,"Subcontract"))</f>
        <v/>
      </c>
      <c r="I110" s="29" t="str">
        <f aca="false">IF($A110="","",SUMIFS(Costs!$K$5:$K$1004,Costs!$B$5:$B$1004,$A110,Costs!$C$5:$C$1004,"Other"))</f>
        <v/>
      </c>
      <c r="J110" s="29" t="str">
        <f aca="false">IF($A110="","",SUM(E110:I110))</f>
        <v/>
      </c>
      <c r="K110" s="30" t="str">
        <f aca="false">IF($A110="","",D110-J110)</f>
        <v/>
      </c>
      <c r="L110" s="31" t="str">
        <f aca="false">IF(OR($A110="",N(D110)=0),"",K110/D110)</f>
        <v/>
      </c>
      <c r="M110" s="23" t="str">
        <f aca="false">IF($A110="","",IF(N(D110)=0,"No quote",IF(L110&lt;0,"LOSS",IF(L110&lt;Rates!$E$7,"Below minimum","OK"))))</f>
        <v/>
      </c>
    </row>
    <row r="111" customFormat="false" ht="15" hidden="false" customHeight="false" outlineLevel="0" collapsed="false">
      <c r="A111" s="23" t="str">
        <f aca="false">IF(Jobs!$A$103="","",Jobs!$A$103)</f>
        <v/>
      </c>
      <c r="B111" s="23" t="str">
        <f aca="false">IF($A111="","",Jobs!$B$103&amp;"")</f>
        <v/>
      </c>
      <c r="C111" s="23" t="str">
        <f aca="false">IF($A111="","",Jobs!$H$103&amp;"")</f>
        <v/>
      </c>
      <c r="D111" s="29" t="str">
        <f aca="false">IF($A111="","",N(Jobs!$G$103))</f>
        <v/>
      </c>
      <c r="E111" s="29" t="str">
        <f aca="false">IF($A111="","",SUMIFS(Costs!$K$5:$K$1004,Costs!$B$5:$B$1004,$A111,Costs!$C$5:$C$1004,"Material"))</f>
        <v/>
      </c>
      <c r="F111" s="29" t="str">
        <f aca="false">IF($A111="","",SUMIFS(Costs!$K$5:$K$1004,Costs!$B$5:$B$1004,$A111,Costs!$C$5:$C$1004,"Labour"))</f>
        <v/>
      </c>
      <c r="G111" s="29" t="str">
        <f aca="false">IF($A111="","",F111*Rates!$E$5)</f>
        <v/>
      </c>
      <c r="H111" s="29" t="str">
        <f aca="false">IF($A111="","",SUMIFS(Costs!$K$5:$K$1004,Costs!$B$5:$B$1004,$A111,Costs!$C$5:$C$1004,"Subcontract"))</f>
        <v/>
      </c>
      <c r="I111" s="29" t="str">
        <f aca="false">IF($A111="","",SUMIFS(Costs!$K$5:$K$1004,Costs!$B$5:$B$1004,$A111,Costs!$C$5:$C$1004,"Other"))</f>
        <v/>
      </c>
      <c r="J111" s="29" t="str">
        <f aca="false">IF($A111="","",SUM(E111:I111))</f>
        <v/>
      </c>
      <c r="K111" s="30" t="str">
        <f aca="false">IF($A111="","",D111-J111)</f>
        <v/>
      </c>
      <c r="L111" s="31" t="str">
        <f aca="false">IF(OR($A111="",N(D111)=0),"",K111/D111)</f>
        <v/>
      </c>
      <c r="M111" s="23" t="str">
        <f aca="false">IF($A111="","",IF(N(D111)=0,"No quote",IF(L111&lt;0,"LOSS",IF(L111&lt;Rates!$E$7,"Below minimum","OK"))))</f>
        <v/>
      </c>
    </row>
    <row r="112" customFormat="false" ht="15" hidden="false" customHeight="false" outlineLevel="0" collapsed="false">
      <c r="A112" s="23" t="str">
        <f aca="false">IF(Jobs!$A$104="","",Jobs!$A$104)</f>
        <v/>
      </c>
      <c r="B112" s="23" t="str">
        <f aca="false">IF($A112="","",Jobs!$B$104&amp;"")</f>
        <v/>
      </c>
      <c r="C112" s="23" t="str">
        <f aca="false">IF($A112="","",Jobs!$H$104&amp;"")</f>
        <v/>
      </c>
      <c r="D112" s="29" t="str">
        <f aca="false">IF($A112="","",N(Jobs!$G$104))</f>
        <v/>
      </c>
      <c r="E112" s="29" t="str">
        <f aca="false">IF($A112="","",SUMIFS(Costs!$K$5:$K$1004,Costs!$B$5:$B$1004,$A112,Costs!$C$5:$C$1004,"Material"))</f>
        <v/>
      </c>
      <c r="F112" s="29" t="str">
        <f aca="false">IF($A112="","",SUMIFS(Costs!$K$5:$K$1004,Costs!$B$5:$B$1004,$A112,Costs!$C$5:$C$1004,"Labour"))</f>
        <v/>
      </c>
      <c r="G112" s="29" t="str">
        <f aca="false">IF($A112="","",F112*Rates!$E$5)</f>
        <v/>
      </c>
      <c r="H112" s="29" t="str">
        <f aca="false">IF($A112="","",SUMIFS(Costs!$K$5:$K$1004,Costs!$B$5:$B$1004,$A112,Costs!$C$5:$C$1004,"Subcontract"))</f>
        <v/>
      </c>
      <c r="I112" s="29" t="str">
        <f aca="false">IF($A112="","",SUMIFS(Costs!$K$5:$K$1004,Costs!$B$5:$B$1004,$A112,Costs!$C$5:$C$1004,"Other"))</f>
        <v/>
      </c>
      <c r="J112" s="29" t="str">
        <f aca="false">IF($A112="","",SUM(E112:I112))</f>
        <v/>
      </c>
      <c r="K112" s="30" t="str">
        <f aca="false">IF($A112="","",D112-J112)</f>
        <v/>
      </c>
      <c r="L112" s="31" t="str">
        <f aca="false">IF(OR($A112="",N(D112)=0),"",K112/D112)</f>
        <v/>
      </c>
      <c r="M112" s="23" t="str">
        <f aca="false">IF($A112="","",IF(N(D112)=0,"No quote",IF(L112&lt;0,"LOSS",IF(L112&lt;Rates!$E$7,"Below minimum","OK"))))</f>
        <v/>
      </c>
    </row>
    <row r="113" customFormat="false" ht="15" hidden="false" customHeight="false" outlineLevel="0" collapsed="false">
      <c r="A113" s="23" t="str">
        <f aca="false">IF(Jobs!$A$105="","",Jobs!$A$105)</f>
        <v/>
      </c>
      <c r="B113" s="23" t="str">
        <f aca="false">IF($A113="","",Jobs!$B$105&amp;"")</f>
        <v/>
      </c>
      <c r="C113" s="23" t="str">
        <f aca="false">IF($A113="","",Jobs!$H$105&amp;"")</f>
        <v/>
      </c>
      <c r="D113" s="29" t="str">
        <f aca="false">IF($A113="","",N(Jobs!$G$105))</f>
        <v/>
      </c>
      <c r="E113" s="29" t="str">
        <f aca="false">IF($A113="","",SUMIFS(Costs!$K$5:$K$1004,Costs!$B$5:$B$1004,$A113,Costs!$C$5:$C$1004,"Material"))</f>
        <v/>
      </c>
      <c r="F113" s="29" t="str">
        <f aca="false">IF($A113="","",SUMIFS(Costs!$K$5:$K$1004,Costs!$B$5:$B$1004,$A113,Costs!$C$5:$C$1004,"Labour"))</f>
        <v/>
      </c>
      <c r="G113" s="29" t="str">
        <f aca="false">IF($A113="","",F113*Rates!$E$5)</f>
        <v/>
      </c>
      <c r="H113" s="29" t="str">
        <f aca="false">IF($A113="","",SUMIFS(Costs!$K$5:$K$1004,Costs!$B$5:$B$1004,$A113,Costs!$C$5:$C$1004,"Subcontract"))</f>
        <v/>
      </c>
      <c r="I113" s="29" t="str">
        <f aca="false">IF($A113="","",SUMIFS(Costs!$K$5:$K$1004,Costs!$B$5:$B$1004,$A113,Costs!$C$5:$C$1004,"Other"))</f>
        <v/>
      </c>
      <c r="J113" s="29" t="str">
        <f aca="false">IF($A113="","",SUM(E113:I113))</f>
        <v/>
      </c>
      <c r="K113" s="30" t="str">
        <f aca="false">IF($A113="","",D113-J113)</f>
        <v/>
      </c>
      <c r="L113" s="31" t="str">
        <f aca="false">IF(OR($A113="",N(D113)=0),"",K113/D113)</f>
        <v/>
      </c>
      <c r="M113" s="23" t="str">
        <f aca="false">IF($A113="","",IF(N(D113)=0,"No quote",IF(L113&lt;0,"LOSS",IF(L113&lt;Rates!$E$7,"Below minimum","OK"))))</f>
        <v/>
      </c>
    </row>
    <row r="114" customFormat="false" ht="15" hidden="false" customHeight="false" outlineLevel="0" collapsed="false">
      <c r="A114" s="23" t="str">
        <f aca="false">IF(Jobs!$A$106="","",Jobs!$A$106)</f>
        <v/>
      </c>
      <c r="B114" s="23" t="str">
        <f aca="false">IF($A114="","",Jobs!$B$106&amp;"")</f>
        <v/>
      </c>
      <c r="C114" s="23" t="str">
        <f aca="false">IF($A114="","",Jobs!$H$106&amp;"")</f>
        <v/>
      </c>
      <c r="D114" s="29" t="str">
        <f aca="false">IF($A114="","",N(Jobs!$G$106))</f>
        <v/>
      </c>
      <c r="E114" s="29" t="str">
        <f aca="false">IF($A114="","",SUMIFS(Costs!$K$5:$K$1004,Costs!$B$5:$B$1004,$A114,Costs!$C$5:$C$1004,"Material"))</f>
        <v/>
      </c>
      <c r="F114" s="29" t="str">
        <f aca="false">IF($A114="","",SUMIFS(Costs!$K$5:$K$1004,Costs!$B$5:$B$1004,$A114,Costs!$C$5:$C$1004,"Labour"))</f>
        <v/>
      </c>
      <c r="G114" s="29" t="str">
        <f aca="false">IF($A114="","",F114*Rates!$E$5)</f>
        <v/>
      </c>
      <c r="H114" s="29" t="str">
        <f aca="false">IF($A114="","",SUMIFS(Costs!$K$5:$K$1004,Costs!$B$5:$B$1004,$A114,Costs!$C$5:$C$1004,"Subcontract"))</f>
        <v/>
      </c>
      <c r="I114" s="29" t="str">
        <f aca="false">IF($A114="","",SUMIFS(Costs!$K$5:$K$1004,Costs!$B$5:$B$1004,$A114,Costs!$C$5:$C$1004,"Other"))</f>
        <v/>
      </c>
      <c r="J114" s="29" t="str">
        <f aca="false">IF($A114="","",SUM(E114:I114))</f>
        <v/>
      </c>
      <c r="K114" s="30" t="str">
        <f aca="false">IF($A114="","",D114-J114)</f>
        <v/>
      </c>
      <c r="L114" s="31" t="str">
        <f aca="false">IF(OR($A114="",N(D114)=0),"",K114/D114)</f>
        <v/>
      </c>
      <c r="M114" s="23" t="str">
        <f aca="false">IF($A114="","",IF(N(D114)=0,"No quote",IF(L114&lt;0,"LOSS",IF(L114&lt;Rates!$E$7,"Below minimum","OK"))))</f>
        <v/>
      </c>
    </row>
    <row r="115" customFormat="false" ht="15" hidden="false" customHeight="false" outlineLevel="0" collapsed="false">
      <c r="A115" s="23" t="str">
        <f aca="false">IF(Jobs!$A$107="","",Jobs!$A$107)</f>
        <v/>
      </c>
      <c r="B115" s="23" t="str">
        <f aca="false">IF($A115="","",Jobs!$B$107&amp;"")</f>
        <v/>
      </c>
      <c r="C115" s="23" t="str">
        <f aca="false">IF($A115="","",Jobs!$H$107&amp;"")</f>
        <v/>
      </c>
      <c r="D115" s="29" t="str">
        <f aca="false">IF($A115="","",N(Jobs!$G$107))</f>
        <v/>
      </c>
      <c r="E115" s="29" t="str">
        <f aca="false">IF($A115="","",SUMIFS(Costs!$K$5:$K$1004,Costs!$B$5:$B$1004,$A115,Costs!$C$5:$C$1004,"Material"))</f>
        <v/>
      </c>
      <c r="F115" s="29" t="str">
        <f aca="false">IF($A115="","",SUMIFS(Costs!$K$5:$K$1004,Costs!$B$5:$B$1004,$A115,Costs!$C$5:$C$1004,"Labour"))</f>
        <v/>
      </c>
      <c r="G115" s="29" t="str">
        <f aca="false">IF($A115="","",F115*Rates!$E$5)</f>
        <v/>
      </c>
      <c r="H115" s="29" t="str">
        <f aca="false">IF($A115="","",SUMIFS(Costs!$K$5:$K$1004,Costs!$B$5:$B$1004,$A115,Costs!$C$5:$C$1004,"Subcontract"))</f>
        <v/>
      </c>
      <c r="I115" s="29" t="str">
        <f aca="false">IF($A115="","",SUMIFS(Costs!$K$5:$K$1004,Costs!$B$5:$B$1004,$A115,Costs!$C$5:$C$1004,"Other"))</f>
        <v/>
      </c>
      <c r="J115" s="29" t="str">
        <f aca="false">IF($A115="","",SUM(E115:I115))</f>
        <v/>
      </c>
      <c r="K115" s="30" t="str">
        <f aca="false">IF($A115="","",D115-J115)</f>
        <v/>
      </c>
      <c r="L115" s="31" t="str">
        <f aca="false">IF(OR($A115="",N(D115)=0),"",K115/D115)</f>
        <v/>
      </c>
      <c r="M115" s="23" t="str">
        <f aca="false">IF($A115="","",IF(N(D115)=0,"No quote",IF(L115&lt;0,"LOSS",IF(L115&lt;Rates!$E$7,"Below minimum","OK"))))</f>
        <v/>
      </c>
    </row>
    <row r="116" customFormat="false" ht="15" hidden="false" customHeight="false" outlineLevel="0" collapsed="false">
      <c r="A116" s="23" t="str">
        <f aca="false">IF(Jobs!$A$108="","",Jobs!$A$108)</f>
        <v/>
      </c>
      <c r="B116" s="23" t="str">
        <f aca="false">IF($A116="","",Jobs!$B$108&amp;"")</f>
        <v/>
      </c>
      <c r="C116" s="23" t="str">
        <f aca="false">IF($A116="","",Jobs!$H$108&amp;"")</f>
        <v/>
      </c>
      <c r="D116" s="29" t="str">
        <f aca="false">IF($A116="","",N(Jobs!$G$108))</f>
        <v/>
      </c>
      <c r="E116" s="29" t="str">
        <f aca="false">IF($A116="","",SUMIFS(Costs!$K$5:$K$1004,Costs!$B$5:$B$1004,$A116,Costs!$C$5:$C$1004,"Material"))</f>
        <v/>
      </c>
      <c r="F116" s="29" t="str">
        <f aca="false">IF($A116="","",SUMIFS(Costs!$K$5:$K$1004,Costs!$B$5:$B$1004,$A116,Costs!$C$5:$C$1004,"Labour"))</f>
        <v/>
      </c>
      <c r="G116" s="29" t="str">
        <f aca="false">IF($A116="","",F116*Rates!$E$5)</f>
        <v/>
      </c>
      <c r="H116" s="29" t="str">
        <f aca="false">IF($A116="","",SUMIFS(Costs!$K$5:$K$1004,Costs!$B$5:$B$1004,$A116,Costs!$C$5:$C$1004,"Subcontract"))</f>
        <v/>
      </c>
      <c r="I116" s="29" t="str">
        <f aca="false">IF($A116="","",SUMIFS(Costs!$K$5:$K$1004,Costs!$B$5:$B$1004,$A116,Costs!$C$5:$C$1004,"Other"))</f>
        <v/>
      </c>
      <c r="J116" s="29" t="str">
        <f aca="false">IF($A116="","",SUM(E116:I116))</f>
        <v/>
      </c>
      <c r="K116" s="30" t="str">
        <f aca="false">IF($A116="","",D116-J116)</f>
        <v/>
      </c>
      <c r="L116" s="31" t="str">
        <f aca="false">IF(OR($A116="",N(D116)=0),"",K116/D116)</f>
        <v/>
      </c>
      <c r="M116" s="23" t="str">
        <f aca="false">IF($A116="","",IF(N(D116)=0,"No quote",IF(L116&lt;0,"LOSS",IF(L116&lt;Rates!$E$7,"Below minimum","OK"))))</f>
        <v/>
      </c>
    </row>
    <row r="117" customFormat="false" ht="15" hidden="false" customHeight="false" outlineLevel="0" collapsed="false">
      <c r="A117" s="23" t="str">
        <f aca="false">IF(Jobs!$A$109="","",Jobs!$A$109)</f>
        <v/>
      </c>
      <c r="B117" s="23" t="str">
        <f aca="false">IF($A117="","",Jobs!$B$109&amp;"")</f>
        <v/>
      </c>
      <c r="C117" s="23" t="str">
        <f aca="false">IF($A117="","",Jobs!$H$109&amp;"")</f>
        <v/>
      </c>
      <c r="D117" s="29" t="str">
        <f aca="false">IF($A117="","",N(Jobs!$G$109))</f>
        <v/>
      </c>
      <c r="E117" s="29" t="str">
        <f aca="false">IF($A117="","",SUMIFS(Costs!$K$5:$K$1004,Costs!$B$5:$B$1004,$A117,Costs!$C$5:$C$1004,"Material"))</f>
        <v/>
      </c>
      <c r="F117" s="29" t="str">
        <f aca="false">IF($A117="","",SUMIFS(Costs!$K$5:$K$1004,Costs!$B$5:$B$1004,$A117,Costs!$C$5:$C$1004,"Labour"))</f>
        <v/>
      </c>
      <c r="G117" s="29" t="str">
        <f aca="false">IF($A117="","",F117*Rates!$E$5)</f>
        <v/>
      </c>
      <c r="H117" s="29" t="str">
        <f aca="false">IF($A117="","",SUMIFS(Costs!$K$5:$K$1004,Costs!$B$5:$B$1004,$A117,Costs!$C$5:$C$1004,"Subcontract"))</f>
        <v/>
      </c>
      <c r="I117" s="29" t="str">
        <f aca="false">IF($A117="","",SUMIFS(Costs!$K$5:$K$1004,Costs!$B$5:$B$1004,$A117,Costs!$C$5:$C$1004,"Other"))</f>
        <v/>
      </c>
      <c r="J117" s="29" t="str">
        <f aca="false">IF($A117="","",SUM(E117:I117))</f>
        <v/>
      </c>
      <c r="K117" s="30" t="str">
        <f aca="false">IF($A117="","",D117-J117)</f>
        <v/>
      </c>
      <c r="L117" s="31" t="str">
        <f aca="false">IF(OR($A117="",N(D117)=0),"",K117/D117)</f>
        <v/>
      </c>
      <c r="M117" s="23" t="str">
        <f aca="false">IF($A117="","",IF(N(D117)=0,"No quote",IF(L117&lt;0,"LOSS",IF(L117&lt;Rates!$E$7,"Below minimum","OK"))))</f>
        <v/>
      </c>
    </row>
    <row r="118" customFormat="false" ht="15" hidden="false" customHeight="false" outlineLevel="0" collapsed="false">
      <c r="A118" s="23" t="str">
        <f aca="false">IF(Jobs!$A$110="","",Jobs!$A$110)</f>
        <v/>
      </c>
      <c r="B118" s="23" t="str">
        <f aca="false">IF($A118="","",Jobs!$B$110&amp;"")</f>
        <v/>
      </c>
      <c r="C118" s="23" t="str">
        <f aca="false">IF($A118="","",Jobs!$H$110&amp;"")</f>
        <v/>
      </c>
      <c r="D118" s="29" t="str">
        <f aca="false">IF($A118="","",N(Jobs!$G$110))</f>
        <v/>
      </c>
      <c r="E118" s="29" t="str">
        <f aca="false">IF($A118="","",SUMIFS(Costs!$K$5:$K$1004,Costs!$B$5:$B$1004,$A118,Costs!$C$5:$C$1004,"Material"))</f>
        <v/>
      </c>
      <c r="F118" s="29" t="str">
        <f aca="false">IF($A118="","",SUMIFS(Costs!$K$5:$K$1004,Costs!$B$5:$B$1004,$A118,Costs!$C$5:$C$1004,"Labour"))</f>
        <v/>
      </c>
      <c r="G118" s="29" t="str">
        <f aca="false">IF($A118="","",F118*Rates!$E$5)</f>
        <v/>
      </c>
      <c r="H118" s="29" t="str">
        <f aca="false">IF($A118="","",SUMIFS(Costs!$K$5:$K$1004,Costs!$B$5:$B$1004,$A118,Costs!$C$5:$C$1004,"Subcontract"))</f>
        <v/>
      </c>
      <c r="I118" s="29" t="str">
        <f aca="false">IF($A118="","",SUMIFS(Costs!$K$5:$K$1004,Costs!$B$5:$B$1004,$A118,Costs!$C$5:$C$1004,"Other"))</f>
        <v/>
      </c>
      <c r="J118" s="29" t="str">
        <f aca="false">IF($A118="","",SUM(E118:I118))</f>
        <v/>
      </c>
      <c r="K118" s="30" t="str">
        <f aca="false">IF($A118="","",D118-J118)</f>
        <v/>
      </c>
      <c r="L118" s="31" t="str">
        <f aca="false">IF(OR($A118="",N(D118)=0),"",K118/D118)</f>
        <v/>
      </c>
      <c r="M118" s="23" t="str">
        <f aca="false">IF($A118="","",IF(N(D118)=0,"No quote",IF(L118&lt;0,"LOSS",IF(L118&lt;Rates!$E$7,"Below minimum","OK"))))</f>
        <v/>
      </c>
    </row>
    <row r="119" customFormat="false" ht="15" hidden="false" customHeight="false" outlineLevel="0" collapsed="false">
      <c r="A119" s="23" t="str">
        <f aca="false">IF(Jobs!$A$111="","",Jobs!$A$111)</f>
        <v/>
      </c>
      <c r="B119" s="23" t="str">
        <f aca="false">IF($A119="","",Jobs!$B$111&amp;"")</f>
        <v/>
      </c>
      <c r="C119" s="23" t="str">
        <f aca="false">IF($A119="","",Jobs!$H$111&amp;"")</f>
        <v/>
      </c>
      <c r="D119" s="29" t="str">
        <f aca="false">IF($A119="","",N(Jobs!$G$111))</f>
        <v/>
      </c>
      <c r="E119" s="29" t="str">
        <f aca="false">IF($A119="","",SUMIFS(Costs!$K$5:$K$1004,Costs!$B$5:$B$1004,$A119,Costs!$C$5:$C$1004,"Material"))</f>
        <v/>
      </c>
      <c r="F119" s="29" t="str">
        <f aca="false">IF($A119="","",SUMIFS(Costs!$K$5:$K$1004,Costs!$B$5:$B$1004,$A119,Costs!$C$5:$C$1004,"Labour"))</f>
        <v/>
      </c>
      <c r="G119" s="29" t="str">
        <f aca="false">IF($A119="","",F119*Rates!$E$5)</f>
        <v/>
      </c>
      <c r="H119" s="29" t="str">
        <f aca="false">IF($A119="","",SUMIFS(Costs!$K$5:$K$1004,Costs!$B$5:$B$1004,$A119,Costs!$C$5:$C$1004,"Subcontract"))</f>
        <v/>
      </c>
      <c r="I119" s="29" t="str">
        <f aca="false">IF($A119="","",SUMIFS(Costs!$K$5:$K$1004,Costs!$B$5:$B$1004,$A119,Costs!$C$5:$C$1004,"Other"))</f>
        <v/>
      </c>
      <c r="J119" s="29" t="str">
        <f aca="false">IF($A119="","",SUM(E119:I119))</f>
        <v/>
      </c>
      <c r="K119" s="30" t="str">
        <f aca="false">IF($A119="","",D119-J119)</f>
        <v/>
      </c>
      <c r="L119" s="31" t="str">
        <f aca="false">IF(OR($A119="",N(D119)=0),"",K119/D119)</f>
        <v/>
      </c>
      <c r="M119" s="23" t="str">
        <f aca="false">IF($A119="","",IF(N(D119)=0,"No quote",IF(L119&lt;0,"LOSS",IF(L119&lt;Rates!$E$7,"Below minimum","OK"))))</f>
        <v/>
      </c>
    </row>
    <row r="120" customFormat="false" ht="15" hidden="false" customHeight="false" outlineLevel="0" collapsed="false">
      <c r="A120" s="23" t="str">
        <f aca="false">IF(Jobs!$A$112="","",Jobs!$A$112)</f>
        <v/>
      </c>
      <c r="B120" s="23" t="str">
        <f aca="false">IF($A120="","",Jobs!$B$112&amp;"")</f>
        <v/>
      </c>
      <c r="C120" s="23" t="str">
        <f aca="false">IF($A120="","",Jobs!$H$112&amp;"")</f>
        <v/>
      </c>
      <c r="D120" s="29" t="str">
        <f aca="false">IF($A120="","",N(Jobs!$G$112))</f>
        <v/>
      </c>
      <c r="E120" s="29" t="str">
        <f aca="false">IF($A120="","",SUMIFS(Costs!$K$5:$K$1004,Costs!$B$5:$B$1004,$A120,Costs!$C$5:$C$1004,"Material"))</f>
        <v/>
      </c>
      <c r="F120" s="29" t="str">
        <f aca="false">IF($A120="","",SUMIFS(Costs!$K$5:$K$1004,Costs!$B$5:$B$1004,$A120,Costs!$C$5:$C$1004,"Labour"))</f>
        <v/>
      </c>
      <c r="G120" s="29" t="str">
        <f aca="false">IF($A120="","",F120*Rates!$E$5)</f>
        <v/>
      </c>
      <c r="H120" s="29" t="str">
        <f aca="false">IF($A120="","",SUMIFS(Costs!$K$5:$K$1004,Costs!$B$5:$B$1004,$A120,Costs!$C$5:$C$1004,"Subcontract"))</f>
        <v/>
      </c>
      <c r="I120" s="29" t="str">
        <f aca="false">IF($A120="","",SUMIFS(Costs!$K$5:$K$1004,Costs!$B$5:$B$1004,$A120,Costs!$C$5:$C$1004,"Other"))</f>
        <v/>
      </c>
      <c r="J120" s="29" t="str">
        <f aca="false">IF($A120="","",SUM(E120:I120))</f>
        <v/>
      </c>
      <c r="K120" s="30" t="str">
        <f aca="false">IF($A120="","",D120-J120)</f>
        <v/>
      </c>
      <c r="L120" s="31" t="str">
        <f aca="false">IF(OR($A120="",N(D120)=0),"",K120/D120)</f>
        <v/>
      </c>
      <c r="M120" s="23" t="str">
        <f aca="false">IF($A120="","",IF(N(D120)=0,"No quote",IF(L120&lt;0,"LOSS",IF(L120&lt;Rates!$E$7,"Below minimum","OK"))))</f>
        <v/>
      </c>
    </row>
    <row r="121" customFormat="false" ht="15" hidden="false" customHeight="false" outlineLevel="0" collapsed="false">
      <c r="A121" s="23" t="str">
        <f aca="false">IF(Jobs!$A$113="","",Jobs!$A$113)</f>
        <v/>
      </c>
      <c r="B121" s="23" t="str">
        <f aca="false">IF($A121="","",Jobs!$B$113&amp;"")</f>
        <v/>
      </c>
      <c r="C121" s="23" t="str">
        <f aca="false">IF($A121="","",Jobs!$H$113&amp;"")</f>
        <v/>
      </c>
      <c r="D121" s="29" t="str">
        <f aca="false">IF($A121="","",N(Jobs!$G$113))</f>
        <v/>
      </c>
      <c r="E121" s="29" t="str">
        <f aca="false">IF($A121="","",SUMIFS(Costs!$K$5:$K$1004,Costs!$B$5:$B$1004,$A121,Costs!$C$5:$C$1004,"Material"))</f>
        <v/>
      </c>
      <c r="F121" s="29" t="str">
        <f aca="false">IF($A121="","",SUMIFS(Costs!$K$5:$K$1004,Costs!$B$5:$B$1004,$A121,Costs!$C$5:$C$1004,"Labour"))</f>
        <v/>
      </c>
      <c r="G121" s="29" t="str">
        <f aca="false">IF($A121="","",F121*Rates!$E$5)</f>
        <v/>
      </c>
      <c r="H121" s="29" t="str">
        <f aca="false">IF($A121="","",SUMIFS(Costs!$K$5:$K$1004,Costs!$B$5:$B$1004,$A121,Costs!$C$5:$C$1004,"Subcontract"))</f>
        <v/>
      </c>
      <c r="I121" s="29" t="str">
        <f aca="false">IF($A121="","",SUMIFS(Costs!$K$5:$K$1004,Costs!$B$5:$B$1004,$A121,Costs!$C$5:$C$1004,"Other"))</f>
        <v/>
      </c>
      <c r="J121" s="29" t="str">
        <f aca="false">IF($A121="","",SUM(E121:I121))</f>
        <v/>
      </c>
      <c r="K121" s="30" t="str">
        <f aca="false">IF($A121="","",D121-J121)</f>
        <v/>
      </c>
      <c r="L121" s="31" t="str">
        <f aca="false">IF(OR($A121="",N(D121)=0),"",K121/D121)</f>
        <v/>
      </c>
      <c r="M121" s="23" t="str">
        <f aca="false">IF($A121="","",IF(N(D121)=0,"No quote",IF(L121&lt;0,"LOSS",IF(L121&lt;Rates!$E$7,"Below minimum","OK"))))</f>
        <v/>
      </c>
    </row>
    <row r="122" customFormat="false" ht="15" hidden="false" customHeight="false" outlineLevel="0" collapsed="false">
      <c r="A122" s="23" t="str">
        <f aca="false">IF(Jobs!$A$114="","",Jobs!$A$114)</f>
        <v/>
      </c>
      <c r="B122" s="23" t="str">
        <f aca="false">IF($A122="","",Jobs!$B$114&amp;"")</f>
        <v/>
      </c>
      <c r="C122" s="23" t="str">
        <f aca="false">IF($A122="","",Jobs!$H$114&amp;"")</f>
        <v/>
      </c>
      <c r="D122" s="29" t="str">
        <f aca="false">IF($A122="","",N(Jobs!$G$114))</f>
        <v/>
      </c>
      <c r="E122" s="29" t="str">
        <f aca="false">IF($A122="","",SUMIFS(Costs!$K$5:$K$1004,Costs!$B$5:$B$1004,$A122,Costs!$C$5:$C$1004,"Material"))</f>
        <v/>
      </c>
      <c r="F122" s="29" t="str">
        <f aca="false">IF($A122="","",SUMIFS(Costs!$K$5:$K$1004,Costs!$B$5:$B$1004,$A122,Costs!$C$5:$C$1004,"Labour"))</f>
        <v/>
      </c>
      <c r="G122" s="29" t="str">
        <f aca="false">IF($A122="","",F122*Rates!$E$5)</f>
        <v/>
      </c>
      <c r="H122" s="29" t="str">
        <f aca="false">IF($A122="","",SUMIFS(Costs!$K$5:$K$1004,Costs!$B$5:$B$1004,$A122,Costs!$C$5:$C$1004,"Subcontract"))</f>
        <v/>
      </c>
      <c r="I122" s="29" t="str">
        <f aca="false">IF($A122="","",SUMIFS(Costs!$K$5:$K$1004,Costs!$B$5:$B$1004,$A122,Costs!$C$5:$C$1004,"Other"))</f>
        <v/>
      </c>
      <c r="J122" s="29" t="str">
        <f aca="false">IF($A122="","",SUM(E122:I122))</f>
        <v/>
      </c>
      <c r="K122" s="30" t="str">
        <f aca="false">IF($A122="","",D122-J122)</f>
        <v/>
      </c>
      <c r="L122" s="31" t="str">
        <f aca="false">IF(OR($A122="",N(D122)=0),"",K122/D122)</f>
        <v/>
      </c>
      <c r="M122" s="23" t="str">
        <f aca="false">IF($A122="","",IF(N(D122)=0,"No quote",IF(L122&lt;0,"LOSS",IF(L122&lt;Rates!$E$7,"Below minimum","OK"))))</f>
        <v/>
      </c>
    </row>
    <row r="123" customFormat="false" ht="15" hidden="false" customHeight="false" outlineLevel="0" collapsed="false">
      <c r="A123" s="23" t="str">
        <f aca="false">IF(Jobs!$A$115="","",Jobs!$A$115)</f>
        <v/>
      </c>
      <c r="B123" s="23" t="str">
        <f aca="false">IF($A123="","",Jobs!$B$115&amp;"")</f>
        <v/>
      </c>
      <c r="C123" s="23" t="str">
        <f aca="false">IF($A123="","",Jobs!$H$115&amp;"")</f>
        <v/>
      </c>
      <c r="D123" s="29" t="str">
        <f aca="false">IF($A123="","",N(Jobs!$G$115))</f>
        <v/>
      </c>
      <c r="E123" s="29" t="str">
        <f aca="false">IF($A123="","",SUMIFS(Costs!$K$5:$K$1004,Costs!$B$5:$B$1004,$A123,Costs!$C$5:$C$1004,"Material"))</f>
        <v/>
      </c>
      <c r="F123" s="29" t="str">
        <f aca="false">IF($A123="","",SUMIFS(Costs!$K$5:$K$1004,Costs!$B$5:$B$1004,$A123,Costs!$C$5:$C$1004,"Labour"))</f>
        <v/>
      </c>
      <c r="G123" s="29" t="str">
        <f aca="false">IF($A123="","",F123*Rates!$E$5)</f>
        <v/>
      </c>
      <c r="H123" s="29" t="str">
        <f aca="false">IF($A123="","",SUMIFS(Costs!$K$5:$K$1004,Costs!$B$5:$B$1004,$A123,Costs!$C$5:$C$1004,"Subcontract"))</f>
        <v/>
      </c>
      <c r="I123" s="29" t="str">
        <f aca="false">IF($A123="","",SUMIFS(Costs!$K$5:$K$1004,Costs!$B$5:$B$1004,$A123,Costs!$C$5:$C$1004,"Other"))</f>
        <v/>
      </c>
      <c r="J123" s="29" t="str">
        <f aca="false">IF($A123="","",SUM(E123:I123))</f>
        <v/>
      </c>
      <c r="K123" s="30" t="str">
        <f aca="false">IF($A123="","",D123-J123)</f>
        <v/>
      </c>
      <c r="L123" s="31" t="str">
        <f aca="false">IF(OR($A123="",N(D123)=0),"",K123/D123)</f>
        <v/>
      </c>
      <c r="M123" s="23" t="str">
        <f aca="false">IF($A123="","",IF(N(D123)=0,"No quote",IF(L123&lt;0,"LOSS",IF(L123&lt;Rates!$E$7,"Below minimum","OK"))))</f>
        <v/>
      </c>
    </row>
    <row r="124" customFormat="false" ht="15" hidden="false" customHeight="false" outlineLevel="0" collapsed="false">
      <c r="A124" s="23" t="str">
        <f aca="false">IF(Jobs!$A$116="","",Jobs!$A$116)</f>
        <v/>
      </c>
      <c r="B124" s="23" t="str">
        <f aca="false">IF($A124="","",Jobs!$B$116&amp;"")</f>
        <v/>
      </c>
      <c r="C124" s="23" t="str">
        <f aca="false">IF($A124="","",Jobs!$H$116&amp;"")</f>
        <v/>
      </c>
      <c r="D124" s="29" t="str">
        <f aca="false">IF($A124="","",N(Jobs!$G$116))</f>
        <v/>
      </c>
      <c r="E124" s="29" t="str">
        <f aca="false">IF($A124="","",SUMIFS(Costs!$K$5:$K$1004,Costs!$B$5:$B$1004,$A124,Costs!$C$5:$C$1004,"Material"))</f>
        <v/>
      </c>
      <c r="F124" s="29" t="str">
        <f aca="false">IF($A124="","",SUMIFS(Costs!$K$5:$K$1004,Costs!$B$5:$B$1004,$A124,Costs!$C$5:$C$1004,"Labour"))</f>
        <v/>
      </c>
      <c r="G124" s="29" t="str">
        <f aca="false">IF($A124="","",F124*Rates!$E$5)</f>
        <v/>
      </c>
      <c r="H124" s="29" t="str">
        <f aca="false">IF($A124="","",SUMIFS(Costs!$K$5:$K$1004,Costs!$B$5:$B$1004,$A124,Costs!$C$5:$C$1004,"Subcontract"))</f>
        <v/>
      </c>
      <c r="I124" s="29" t="str">
        <f aca="false">IF($A124="","",SUMIFS(Costs!$K$5:$K$1004,Costs!$B$5:$B$1004,$A124,Costs!$C$5:$C$1004,"Other"))</f>
        <v/>
      </c>
      <c r="J124" s="29" t="str">
        <f aca="false">IF($A124="","",SUM(E124:I124))</f>
        <v/>
      </c>
      <c r="K124" s="30" t="str">
        <f aca="false">IF($A124="","",D124-J124)</f>
        <v/>
      </c>
      <c r="L124" s="31" t="str">
        <f aca="false">IF(OR($A124="",N(D124)=0),"",K124/D124)</f>
        <v/>
      </c>
      <c r="M124" s="23" t="str">
        <f aca="false">IF($A124="","",IF(N(D124)=0,"No quote",IF(L124&lt;0,"LOSS",IF(L124&lt;Rates!$E$7,"Below minimum","OK"))))</f>
        <v/>
      </c>
    </row>
    <row r="125" customFormat="false" ht="15" hidden="false" customHeight="false" outlineLevel="0" collapsed="false">
      <c r="A125" s="23" t="str">
        <f aca="false">IF(Jobs!$A$117="","",Jobs!$A$117)</f>
        <v/>
      </c>
      <c r="B125" s="23" t="str">
        <f aca="false">IF($A125="","",Jobs!$B$117&amp;"")</f>
        <v/>
      </c>
      <c r="C125" s="23" t="str">
        <f aca="false">IF($A125="","",Jobs!$H$117&amp;"")</f>
        <v/>
      </c>
      <c r="D125" s="29" t="str">
        <f aca="false">IF($A125="","",N(Jobs!$G$117))</f>
        <v/>
      </c>
      <c r="E125" s="29" t="str">
        <f aca="false">IF($A125="","",SUMIFS(Costs!$K$5:$K$1004,Costs!$B$5:$B$1004,$A125,Costs!$C$5:$C$1004,"Material"))</f>
        <v/>
      </c>
      <c r="F125" s="29" t="str">
        <f aca="false">IF($A125="","",SUMIFS(Costs!$K$5:$K$1004,Costs!$B$5:$B$1004,$A125,Costs!$C$5:$C$1004,"Labour"))</f>
        <v/>
      </c>
      <c r="G125" s="29" t="str">
        <f aca="false">IF($A125="","",F125*Rates!$E$5)</f>
        <v/>
      </c>
      <c r="H125" s="29" t="str">
        <f aca="false">IF($A125="","",SUMIFS(Costs!$K$5:$K$1004,Costs!$B$5:$B$1004,$A125,Costs!$C$5:$C$1004,"Subcontract"))</f>
        <v/>
      </c>
      <c r="I125" s="29" t="str">
        <f aca="false">IF($A125="","",SUMIFS(Costs!$K$5:$K$1004,Costs!$B$5:$B$1004,$A125,Costs!$C$5:$C$1004,"Other"))</f>
        <v/>
      </c>
      <c r="J125" s="29" t="str">
        <f aca="false">IF($A125="","",SUM(E125:I125))</f>
        <v/>
      </c>
      <c r="K125" s="30" t="str">
        <f aca="false">IF($A125="","",D125-J125)</f>
        <v/>
      </c>
      <c r="L125" s="31" t="str">
        <f aca="false">IF(OR($A125="",N(D125)=0),"",K125/D125)</f>
        <v/>
      </c>
      <c r="M125" s="23" t="str">
        <f aca="false">IF($A125="","",IF(N(D125)=0,"No quote",IF(L125&lt;0,"LOSS",IF(L125&lt;Rates!$E$7,"Below minimum","OK"))))</f>
        <v/>
      </c>
    </row>
    <row r="126" customFormat="false" ht="15" hidden="false" customHeight="false" outlineLevel="0" collapsed="false">
      <c r="A126" s="23" t="str">
        <f aca="false">IF(Jobs!$A$118="","",Jobs!$A$118)</f>
        <v/>
      </c>
      <c r="B126" s="23" t="str">
        <f aca="false">IF($A126="","",Jobs!$B$118&amp;"")</f>
        <v/>
      </c>
      <c r="C126" s="23" t="str">
        <f aca="false">IF($A126="","",Jobs!$H$118&amp;"")</f>
        <v/>
      </c>
      <c r="D126" s="29" t="str">
        <f aca="false">IF($A126="","",N(Jobs!$G$118))</f>
        <v/>
      </c>
      <c r="E126" s="29" t="str">
        <f aca="false">IF($A126="","",SUMIFS(Costs!$K$5:$K$1004,Costs!$B$5:$B$1004,$A126,Costs!$C$5:$C$1004,"Material"))</f>
        <v/>
      </c>
      <c r="F126" s="29" t="str">
        <f aca="false">IF($A126="","",SUMIFS(Costs!$K$5:$K$1004,Costs!$B$5:$B$1004,$A126,Costs!$C$5:$C$1004,"Labour"))</f>
        <v/>
      </c>
      <c r="G126" s="29" t="str">
        <f aca="false">IF($A126="","",F126*Rates!$E$5)</f>
        <v/>
      </c>
      <c r="H126" s="29" t="str">
        <f aca="false">IF($A126="","",SUMIFS(Costs!$K$5:$K$1004,Costs!$B$5:$B$1004,$A126,Costs!$C$5:$C$1004,"Subcontract"))</f>
        <v/>
      </c>
      <c r="I126" s="29" t="str">
        <f aca="false">IF($A126="","",SUMIFS(Costs!$K$5:$K$1004,Costs!$B$5:$B$1004,$A126,Costs!$C$5:$C$1004,"Other"))</f>
        <v/>
      </c>
      <c r="J126" s="29" t="str">
        <f aca="false">IF($A126="","",SUM(E126:I126))</f>
        <v/>
      </c>
      <c r="K126" s="30" t="str">
        <f aca="false">IF($A126="","",D126-J126)</f>
        <v/>
      </c>
      <c r="L126" s="31" t="str">
        <f aca="false">IF(OR($A126="",N(D126)=0),"",K126/D126)</f>
        <v/>
      </c>
      <c r="M126" s="23" t="str">
        <f aca="false">IF($A126="","",IF(N(D126)=0,"No quote",IF(L126&lt;0,"LOSS",IF(L126&lt;Rates!$E$7,"Below minimum","OK"))))</f>
        <v/>
      </c>
    </row>
    <row r="127" customFormat="false" ht="15" hidden="false" customHeight="false" outlineLevel="0" collapsed="false">
      <c r="A127" s="23" t="str">
        <f aca="false">IF(Jobs!$A$119="","",Jobs!$A$119)</f>
        <v/>
      </c>
      <c r="B127" s="23" t="str">
        <f aca="false">IF($A127="","",Jobs!$B$119&amp;"")</f>
        <v/>
      </c>
      <c r="C127" s="23" t="str">
        <f aca="false">IF($A127="","",Jobs!$H$119&amp;"")</f>
        <v/>
      </c>
      <c r="D127" s="29" t="str">
        <f aca="false">IF($A127="","",N(Jobs!$G$119))</f>
        <v/>
      </c>
      <c r="E127" s="29" t="str">
        <f aca="false">IF($A127="","",SUMIFS(Costs!$K$5:$K$1004,Costs!$B$5:$B$1004,$A127,Costs!$C$5:$C$1004,"Material"))</f>
        <v/>
      </c>
      <c r="F127" s="29" t="str">
        <f aca="false">IF($A127="","",SUMIFS(Costs!$K$5:$K$1004,Costs!$B$5:$B$1004,$A127,Costs!$C$5:$C$1004,"Labour"))</f>
        <v/>
      </c>
      <c r="G127" s="29" t="str">
        <f aca="false">IF($A127="","",F127*Rates!$E$5)</f>
        <v/>
      </c>
      <c r="H127" s="29" t="str">
        <f aca="false">IF($A127="","",SUMIFS(Costs!$K$5:$K$1004,Costs!$B$5:$B$1004,$A127,Costs!$C$5:$C$1004,"Subcontract"))</f>
        <v/>
      </c>
      <c r="I127" s="29" t="str">
        <f aca="false">IF($A127="","",SUMIFS(Costs!$K$5:$K$1004,Costs!$B$5:$B$1004,$A127,Costs!$C$5:$C$1004,"Other"))</f>
        <v/>
      </c>
      <c r="J127" s="29" t="str">
        <f aca="false">IF($A127="","",SUM(E127:I127))</f>
        <v/>
      </c>
      <c r="K127" s="30" t="str">
        <f aca="false">IF($A127="","",D127-J127)</f>
        <v/>
      </c>
      <c r="L127" s="31" t="str">
        <f aca="false">IF(OR($A127="",N(D127)=0),"",K127/D127)</f>
        <v/>
      </c>
      <c r="M127" s="23" t="str">
        <f aca="false">IF($A127="","",IF(N(D127)=0,"No quote",IF(L127&lt;0,"LOSS",IF(L127&lt;Rates!$E$7,"Below minimum","OK"))))</f>
        <v/>
      </c>
    </row>
    <row r="128" customFormat="false" ht="15" hidden="false" customHeight="false" outlineLevel="0" collapsed="false">
      <c r="A128" s="23" t="str">
        <f aca="false">IF(Jobs!$A$120="","",Jobs!$A$120)</f>
        <v/>
      </c>
      <c r="B128" s="23" t="str">
        <f aca="false">IF($A128="","",Jobs!$B$120&amp;"")</f>
        <v/>
      </c>
      <c r="C128" s="23" t="str">
        <f aca="false">IF($A128="","",Jobs!$H$120&amp;"")</f>
        <v/>
      </c>
      <c r="D128" s="29" t="str">
        <f aca="false">IF($A128="","",N(Jobs!$G$120))</f>
        <v/>
      </c>
      <c r="E128" s="29" t="str">
        <f aca="false">IF($A128="","",SUMIFS(Costs!$K$5:$K$1004,Costs!$B$5:$B$1004,$A128,Costs!$C$5:$C$1004,"Material"))</f>
        <v/>
      </c>
      <c r="F128" s="29" t="str">
        <f aca="false">IF($A128="","",SUMIFS(Costs!$K$5:$K$1004,Costs!$B$5:$B$1004,$A128,Costs!$C$5:$C$1004,"Labour"))</f>
        <v/>
      </c>
      <c r="G128" s="29" t="str">
        <f aca="false">IF($A128="","",F128*Rates!$E$5)</f>
        <v/>
      </c>
      <c r="H128" s="29" t="str">
        <f aca="false">IF($A128="","",SUMIFS(Costs!$K$5:$K$1004,Costs!$B$5:$B$1004,$A128,Costs!$C$5:$C$1004,"Subcontract"))</f>
        <v/>
      </c>
      <c r="I128" s="29" t="str">
        <f aca="false">IF($A128="","",SUMIFS(Costs!$K$5:$K$1004,Costs!$B$5:$B$1004,$A128,Costs!$C$5:$C$1004,"Other"))</f>
        <v/>
      </c>
      <c r="J128" s="29" t="str">
        <f aca="false">IF($A128="","",SUM(E128:I128))</f>
        <v/>
      </c>
      <c r="K128" s="30" t="str">
        <f aca="false">IF($A128="","",D128-J128)</f>
        <v/>
      </c>
      <c r="L128" s="31" t="str">
        <f aca="false">IF(OR($A128="",N(D128)=0),"",K128/D128)</f>
        <v/>
      </c>
      <c r="M128" s="23" t="str">
        <f aca="false">IF($A128="","",IF(N(D128)=0,"No quote",IF(L128&lt;0,"LOSS",IF(L128&lt;Rates!$E$7,"Below minimum","OK"))))</f>
        <v/>
      </c>
    </row>
    <row r="129" customFormat="false" ht="15" hidden="false" customHeight="false" outlineLevel="0" collapsed="false">
      <c r="A129" s="23" t="str">
        <f aca="false">IF(Jobs!$A$121="","",Jobs!$A$121)</f>
        <v/>
      </c>
      <c r="B129" s="23" t="str">
        <f aca="false">IF($A129="","",Jobs!$B$121&amp;"")</f>
        <v/>
      </c>
      <c r="C129" s="23" t="str">
        <f aca="false">IF($A129="","",Jobs!$H$121&amp;"")</f>
        <v/>
      </c>
      <c r="D129" s="29" t="str">
        <f aca="false">IF($A129="","",N(Jobs!$G$121))</f>
        <v/>
      </c>
      <c r="E129" s="29" t="str">
        <f aca="false">IF($A129="","",SUMIFS(Costs!$K$5:$K$1004,Costs!$B$5:$B$1004,$A129,Costs!$C$5:$C$1004,"Material"))</f>
        <v/>
      </c>
      <c r="F129" s="29" t="str">
        <f aca="false">IF($A129="","",SUMIFS(Costs!$K$5:$K$1004,Costs!$B$5:$B$1004,$A129,Costs!$C$5:$C$1004,"Labour"))</f>
        <v/>
      </c>
      <c r="G129" s="29" t="str">
        <f aca="false">IF($A129="","",F129*Rates!$E$5)</f>
        <v/>
      </c>
      <c r="H129" s="29" t="str">
        <f aca="false">IF($A129="","",SUMIFS(Costs!$K$5:$K$1004,Costs!$B$5:$B$1004,$A129,Costs!$C$5:$C$1004,"Subcontract"))</f>
        <v/>
      </c>
      <c r="I129" s="29" t="str">
        <f aca="false">IF($A129="","",SUMIFS(Costs!$K$5:$K$1004,Costs!$B$5:$B$1004,$A129,Costs!$C$5:$C$1004,"Other"))</f>
        <v/>
      </c>
      <c r="J129" s="29" t="str">
        <f aca="false">IF($A129="","",SUM(E129:I129))</f>
        <v/>
      </c>
      <c r="K129" s="30" t="str">
        <f aca="false">IF($A129="","",D129-J129)</f>
        <v/>
      </c>
      <c r="L129" s="31" t="str">
        <f aca="false">IF(OR($A129="",N(D129)=0),"",K129/D129)</f>
        <v/>
      </c>
      <c r="M129" s="23" t="str">
        <f aca="false">IF($A129="","",IF(N(D129)=0,"No quote",IF(L129&lt;0,"LOSS",IF(L129&lt;Rates!$E$7,"Below minimum","OK"))))</f>
        <v/>
      </c>
    </row>
    <row r="130" customFormat="false" ht="15" hidden="false" customHeight="false" outlineLevel="0" collapsed="false">
      <c r="A130" s="23" t="str">
        <f aca="false">IF(Jobs!$A$122="","",Jobs!$A$122)</f>
        <v/>
      </c>
      <c r="B130" s="23" t="str">
        <f aca="false">IF($A130="","",Jobs!$B$122&amp;"")</f>
        <v/>
      </c>
      <c r="C130" s="23" t="str">
        <f aca="false">IF($A130="","",Jobs!$H$122&amp;"")</f>
        <v/>
      </c>
      <c r="D130" s="29" t="str">
        <f aca="false">IF($A130="","",N(Jobs!$G$122))</f>
        <v/>
      </c>
      <c r="E130" s="29" t="str">
        <f aca="false">IF($A130="","",SUMIFS(Costs!$K$5:$K$1004,Costs!$B$5:$B$1004,$A130,Costs!$C$5:$C$1004,"Material"))</f>
        <v/>
      </c>
      <c r="F130" s="29" t="str">
        <f aca="false">IF($A130="","",SUMIFS(Costs!$K$5:$K$1004,Costs!$B$5:$B$1004,$A130,Costs!$C$5:$C$1004,"Labour"))</f>
        <v/>
      </c>
      <c r="G130" s="29" t="str">
        <f aca="false">IF($A130="","",F130*Rates!$E$5)</f>
        <v/>
      </c>
      <c r="H130" s="29" t="str">
        <f aca="false">IF($A130="","",SUMIFS(Costs!$K$5:$K$1004,Costs!$B$5:$B$1004,$A130,Costs!$C$5:$C$1004,"Subcontract"))</f>
        <v/>
      </c>
      <c r="I130" s="29" t="str">
        <f aca="false">IF($A130="","",SUMIFS(Costs!$K$5:$K$1004,Costs!$B$5:$B$1004,$A130,Costs!$C$5:$C$1004,"Other"))</f>
        <v/>
      </c>
      <c r="J130" s="29" t="str">
        <f aca="false">IF($A130="","",SUM(E130:I130))</f>
        <v/>
      </c>
      <c r="K130" s="30" t="str">
        <f aca="false">IF($A130="","",D130-J130)</f>
        <v/>
      </c>
      <c r="L130" s="31" t="str">
        <f aca="false">IF(OR($A130="",N(D130)=0),"",K130/D130)</f>
        <v/>
      </c>
      <c r="M130" s="23" t="str">
        <f aca="false">IF($A130="","",IF(N(D130)=0,"No quote",IF(L130&lt;0,"LOSS",IF(L130&lt;Rates!$E$7,"Below minimum","OK"))))</f>
        <v/>
      </c>
    </row>
    <row r="131" customFormat="false" ht="15" hidden="false" customHeight="false" outlineLevel="0" collapsed="false">
      <c r="A131" s="23" t="str">
        <f aca="false">IF(Jobs!$A$123="","",Jobs!$A$123)</f>
        <v/>
      </c>
      <c r="B131" s="23" t="str">
        <f aca="false">IF($A131="","",Jobs!$B$123&amp;"")</f>
        <v/>
      </c>
      <c r="C131" s="23" t="str">
        <f aca="false">IF($A131="","",Jobs!$H$123&amp;"")</f>
        <v/>
      </c>
      <c r="D131" s="29" t="str">
        <f aca="false">IF($A131="","",N(Jobs!$G$123))</f>
        <v/>
      </c>
      <c r="E131" s="29" t="str">
        <f aca="false">IF($A131="","",SUMIFS(Costs!$K$5:$K$1004,Costs!$B$5:$B$1004,$A131,Costs!$C$5:$C$1004,"Material"))</f>
        <v/>
      </c>
      <c r="F131" s="29" t="str">
        <f aca="false">IF($A131="","",SUMIFS(Costs!$K$5:$K$1004,Costs!$B$5:$B$1004,$A131,Costs!$C$5:$C$1004,"Labour"))</f>
        <v/>
      </c>
      <c r="G131" s="29" t="str">
        <f aca="false">IF($A131="","",F131*Rates!$E$5)</f>
        <v/>
      </c>
      <c r="H131" s="29" t="str">
        <f aca="false">IF($A131="","",SUMIFS(Costs!$K$5:$K$1004,Costs!$B$5:$B$1004,$A131,Costs!$C$5:$C$1004,"Subcontract"))</f>
        <v/>
      </c>
      <c r="I131" s="29" t="str">
        <f aca="false">IF($A131="","",SUMIFS(Costs!$K$5:$K$1004,Costs!$B$5:$B$1004,$A131,Costs!$C$5:$C$1004,"Other"))</f>
        <v/>
      </c>
      <c r="J131" s="29" t="str">
        <f aca="false">IF($A131="","",SUM(E131:I131))</f>
        <v/>
      </c>
      <c r="K131" s="30" t="str">
        <f aca="false">IF($A131="","",D131-J131)</f>
        <v/>
      </c>
      <c r="L131" s="31" t="str">
        <f aca="false">IF(OR($A131="",N(D131)=0),"",K131/D131)</f>
        <v/>
      </c>
      <c r="M131" s="23" t="str">
        <f aca="false">IF($A131="","",IF(N(D131)=0,"No quote",IF(L131&lt;0,"LOSS",IF(L131&lt;Rates!$E$7,"Below minimum","OK"))))</f>
        <v/>
      </c>
    </row>
    <row r="132" customFormat="false" ht="15" hidden="false" customHeight="false" outlineLevel="0" collapsed="false">
      <c r="A132" s="23" t="str">
        <f aca="false">IF(Jobs!$A$124="","",Jobs!$A$124)</f>
        <v/>
      </c>
      <c r="B132" s="23" t="str">
        <f aca="false">IF($A132="","",Jobs!$B$124&amp;"")</f>
        <v/>
      </c>
      <c r="C132" s="23" t="str">
        <f aca="false">IF($A132="","",Jobs!$H$124&amp;"")</f>
        <v/>
      </c>
      <c r="D132" s="29" t="str">
        <f aca="false">IF($A132="","",N(Jobs!$G$124))</f>
        <v/>
      </c>
      <c r="E132" s="29" t="str">
        <f aca="false">IF($A132="","",SUMIFS(Costs!$K$5:$K$1004,Costs!$B$5:$B$1004,$A132,Costs!$C$5:$C$1004,"Material"))</f>
        <v/>
      </c>
      <c r="F132" s="29" t="str">
        <f aca="false">IF($A132="","",SUMIFS(Costs!$K$5:$K$1004,Costs!$B$5:$B$1004,$A132,Costs!$C$5:$C$1004,"Labour"))</f>
        <v/>
      </c>
      <c r="G132" s="29" t="str">
        <f aca="false">IF($A132="","",F132*Rates!$E$5)</f>
        <v/>
      </c>
      <c r="H132" s="29" t="str">
        <f aca="false">IF($A132="","",SUMIFS(Costs!$K$5:$K$1004,Costs!$B$5:$B$1004,$A132,Costs!$C$5:$C$1004,"Subcontract"))</f>
        <v/>
      </c>
      <c r="I132" s="29" t="str">
        <f aca="false">IF($A132="","",SUMIFS(Costs!$K$5:$K$1004,Costs!$B$5:$B$1004,$A132,Costs!$C$5:$C$1004,"Other"))</f>
        <v/>
      </c>
      <c r="J132" s="29" t="str">
        <f aca="false">IF($A132="","",SUM(E132:I132))</f>
        <v/>
      </c>
      <c r="K132" s="30" t="str">
        <f aca="false">IF($A132="","",D132-J132)</f>
        <v/>
      </c>
      <c r="L132" s="31" t="str">
        <f aca="false">IF(OR($A132="",N(D132)=0),"",K132/D132)</f>
        <v/>
      </c>
      <c r="M132" s="23" t="str">
        <f aca="false">IF($A132="","",IF(N(D132)=0,"No quote",IF(L132&lt;0,"LOSS",IF(L132&lt;Rates!$E$7,"Below minimum","OK"))))</f>
        <v/>
      </c>
    </row>
    <row r="133" customFormat="false" ht="15" hidden="false" customHeight="false" outlineLevel="0" collapsed="false">
      <c r="A133" s="23" t="str">
        <f aca="false">IF(Jobs!$A$125="","",Jobs!$A$125)</f>
        <v/>
      </c>
      <c r="B133" s="23" t="str">
        <f aca="false">IF($A133="","",Jobs!$B$125&amp;"")</f>
        <v/>
      </c>
      <c r="C133" s="23" t="str">
        <f aca="false">IF($A133="","",Jobs!$H$125&amp;"")</f>
        <v/>
      </c>
      <c r="D133" s="29" t="str">
        <f aca="false">IF($A133="","",N(Jobs!$G$125))</f>
        <v/>
      </c>
      <c r="E133" s="29" t="str">
        <f aca="false">IF($A133="","",SUMIFS(Costs!$K$5:$K$1004,Costs!$B$5:$B$1004,$A133,Costs!$C$5:$C$1004,"Material"))</f>
        <v/>
      </c>
      <c r="F133" s="29" t="str">
        <f aca="false">IF($A133="","",SUMIFS(Costs!$K$5:$K$1004,Costs!$B$5:$B$1004,$A133,Costs!$C$5:$C$1004,"Labour"))</f>
        <v/>
      </c>
      <c r="G133" s="29" t="str">
        <f aca="false">IF($A133="","",F133*Rates!$E$5)</f>
        <v/>
      </c>
      <c r="H133" s="29" t="str">
        <f aca="false">IF($A133="","",SUMIFS(Costs!$K$5:$K$1004,Costs!$B$5:$B$1004,$A133,Costs!$C$5:$C$1004,"Subcontract"))</f>
        <v/>
      </c>
      <c r="I133" s="29" t="str">
        <f aca="false">IF($A133="","",SUMIFS(Costs!$K$5:$K$1004,Costs!$B$5:$B$1004,$A133,Costs!$C$5:$C$1004,"Other"))</f>
        <v/>
      </c>
      <c r="J133" s="29" t="str">
        <f aca="false">IF($A133="","",SUM(E133:I133))</f>
        <v/>
      </c>
      <c r="K133" s="30" t="str">
        <f aca="false">IF($A133="","",D133-J133)</f>
        <v/>
      </c>
      <c r="L133" s="31" t="str">
        <f aca="false">IF(OR($A133="",N(D133)=0),"",K133/D133)</f>
        <v/>
      </c>
      <c r="M133" s="23" t="str">
        <f aca="false">IF($A133="","",IF(N(D133)=0,"No quote",IF(L133&lt;0,"LOSS",IF(L133&lt;Rates!$E$7,"Below minimum","OK"))))</f>
        <v/>
      </c>
    </row>
    <row r="134" customFormat="false" ht="15" hidden="false" customHeight="false" outlineLevel="0" collapsed="false">
      <c r="A134" s="23" t="str">
        <f aca="false">IF(Jobs!$A$126="","",Jobs!$A$126)</f>
        <v/>
      </c>
      <c r="B134" s="23" t="str">
        <f aca="false">IF($A134="","",Jobs!$B$126&amp;"")</f>
        <v/>
      </c>
      <c r="C134" s="23" t="str">
        <f aca="false">IF($A134="","",Jobs!$H$126&amp;"")</f>
        <v/>
      </c>
      <c r="D134" s="29" t="str">
        <f aca="false">IF($A134="","",N(Jobs!$G$126))</f>
        <v/>
      </c>
      <c r="E134" s="29" t="str">
        <f aca="false">IF($A134="","",SUMIFS(Costs!$K$5:$K$1004,Costs!$B$5:$B$1004,$A134,Costs!$C$5:$C$1004,"Material"))</f>
        <v/>
      </c>
      <c r="F134" s="29" t="str">
        <f aca="false">IF($A134="","",SUMIFS(Costs!$K$5:$K$1004,Costs!$B$5:$B$1004,$A134,Costs!$C$5:$C$1004,"Labour"))</f>
        <v/>
      </c>
      <c r="G134" s="29" t="str">
        <f aca="false">IF($A134="","",F134*Rates!$E$5)</f>
        <v/>
      </c>
      <c r="H134" s="29" t="str">
        <f aca="false">IF($A134="","",SUMIFS(Costs!$K$5:$K$1004,Costs!$B$5:$B$1004,$A134,Costs!$C$5:$C$1004,"Subcontract"))</f>
        <v/>
      </c>
      <c r="I134" s="29" t="str">
        <f aca="false">IF($A134="","",SUMIFS(Costs!$K$5:$K$1004,Costs!$B$5:$B$1004,$A134,Costs!$C$5:$C$1004,"Other"))</f>
        <v/>
      </c>
      <c r="J134" s="29" t="str">
        <f aca="false">IF($A134="","",SUM(E134:I134))</f>
        <v/>
      </c>
      <c r="K134" s="30" t="str">
        <f aca="false">IF($A134="","",D134-J134)</f>
        <v/>
      </c>
      <c r="L134" s="31" t="str">
        <f aca="false">IF(OR($A134="",N(D134)=0),"",K134/D134)</f>
        <v/>
      </c>
      <c r="M134" s="23" t="str">
        <f aca="false">IF($A134="","",IF(N(D134)=0,"No quote",IF(L134&lt;0,"LOSS",IF(L134&lt;Rates!$E$7,"Below minimum","OK"))))</f>
        <v/>
      </c>
    </row>
    <row r="135" customFormat="false" ht="15" hidden="false" customHeight="false" outlineLevel="0" collapsed="false">
      <c r="A135" s="23" t="str">
        <f aca="false">IF(Jobs!$A$127="","",Jobs!$A$127)</f>
        <v/>
      </c>
      <c r="B135" s="23" t="str">
        <f aca="false">IF($A135="","",Jobs!$B$127&amp;"")</f>
        <v/>
      </c>
      <c r="C135" s="23" t="str">
        <f aca="false">IF($A135="","",Jobs!$H$127&amp;"")</f>
        <v/>
      </c>
      <c r="D135" s="29" t="str">
        <f aca="false">IF($A135="","",N(Jobs!$G$127))</f>
        <v/>
      </c>
      <c r="E135" s="29" t="str">
        <f aca="false">IF($A135="","",SUMIFS(Costs!$K$5:$K$1004,Costs!$B$5:$B$1004,$A135,Costs!$C$5:$C$1004,"Material"))</f>
        <v/>
      </c>
      <c r="F135" s="29" t="str">
        <f aca="false">IF($A135="","",SUMIFS(Costs!$K$5:$K$1004,Costs!$B$5:$B$1004,$A135,Costs!$C$5:$C$1004,"Labour"))</f>
        <v/>
      </c>
      <c r="G135" s="29" t="str">
        <f aca="false">IF($A135="","",F135*Rates!$E$5)</f>
        <v/>
      </c>
      <c r="H135" s="29" t="str">
        <f aca="false">IF($A135="","",SUMIFS(Costs!$K$5:$K$1004,Costs!$B$5:$B$1004,$A135,Costs!$C$5:$C$1004,"Subcontract"))</f>
        <v/>
      </c>
      <c r="I135" s="29" t="str">
        <f aca="false">IF($A135="","",SUMIFS(Costs!$K$5:$K$1004,Costs!$B$5:$B$1004,$A135,Costs!$C$5:$C$1004,"Other"))</f>
        <v/>
      </c>
      <c r="J135" s="29" t="str">
        <f aca="false">IF($A135="","",SUM(E135:I135))</f>
        <v/>
      </c>
      <c r="K135" s="30" t="str">
        <f aca="false">IF($A135="","",D135-J135)</f>
        <v/>
      </c>
      <c r="L135" s="31" t="str">
        <f aca="false">IF(OR($A135="",N(D135)=0),"",K135/D135)</f>
        <v/>
      </c>
      <c r="M135" s="23" t="str">
        <f aca="false">IF($A135="","",IF(N(D135)=0,"No quote",IF(L135&lt;0,"LOSS",IF(L135&lt;Rates!$E$7,"Below minimum","OK"))))</f>
        <v/>
      </c>
    </row>
    <row r="136" customFormat="false" ht="15" hidden="false" customHeight="false" outlineLevel="0" collapsed="false">
      <c r="A136" s="23" t="str">
        <f aca="false">IF(Jobs!$A$128="","",Jobs!$A$128)</f>
        <v/>
      </c>
      <c r="B136" s="23" t="str">
        <f aca="false">IF($A136="","",Jobs!$B$128&amp;"")</f>
        <v/>
      </c>
      <c r="C136" s="23" t="str">
        <f aca="false">IF($A136="","",Jobs!$H$128&amp;"")</f>
        <v/>
      </c>
      <c r="D136" s="29" t="str">
        <f aca="false">IF($A136="","",N(Jobs!$G$128))</f>
        <v/>
      </c>
      <c r="E136" s="29" t="str">
        <f aca="false">IF($A136="","",SUMIFS(Costs!$K$5:$K$1004,Costs!$B$5:$B$1004,$A136,Costs!$C$5:$C$1004,"Material"))</f>
        <v/>
      </c>
      <c r="F136" s="29" t="str">
        <f aca="false">IF($A136="","",SUMIFS(Costs!$K$5:$K$1004,Costs!$B$5:$B$1004,$A136,Costs!$C$5:$C$1004,"Labour"))</f>
        <v/>
      </c>
      <c r="G136" s="29" t="str">
        <f aca="false">IF($A136="","",F136*Rates!$E$5)</f>
        <v/>
      </c>
      <c r="H136" s="29" t="str">
        <f aca="false">IF($A136="","",SUMIFS(Costs!$K$5:$K$1004,Costs!$B$5:$B$1004,$A136,Costs!$C$5:$C$1004,"Subcontract"))</f>
        <v/>
      </c>
      <c r="I136" s="29" t="str">
        <f aca="false">IF($A136="","",SUMIFS(Costs!$K$5:$K$1004,Costs!$B$5:$B$1004,$A136,Costs!$C$5:$C$1004,"Other"))</f>
        <v/>
      </c>
      <c r="J136" s="29" t="str">
        <f aca="false">IF($A136="","",SUM(E136:I136))</f>
        <v/>
      </c>
      <c r="K136" s="30" t="str">
        <f aca="false">IF($A136="","",D136-J136)</f>
        <v/>
      </c>
      <c r="L136" s="31" t="str">
        <f aca="false">IF(OR($A136="",N(D136)=0),"",K136/D136)</f>
        <v/>
      </c>
      <c r="M136" s="23" t="str">
        <f aca="false">IF($A136="","",IF(N(D136)=0,"No quote",IF(L136&lt;0,"LOSS",IF(L136&lt;Rates!$E$7,"Below minimum","OK"))))</f>
        <v/>
      </c>
    </row>
    <row r="137" customFormat="false" ht="15" hidden="false" customHeight="false" outlineLevel="0" collapsed="false">
      <c r="A137" s="23" t="str">
        <f aca="false">IF(Jobs!$A$129="","",Jobs!$A$129)</f>
        <v/>
      </c>
      <c r="B137" s="23" t="str">
        <f aca="false">IF($A137="","",Jobs!$B$129&amp;"")</f>
        <v/>
      </c>
      <c r="C137" s="23" t="str">
        <f aca="false">IF($A137="","",Jobs!$H$129&amp;"")</f>
        <v/>
      </c>
      <c r="D137" s="29" t="str">
        <f aca="false">IF($A137="","",N(Jobs!$G$129))</f>
        <v/>
      </c>
      <c r="E137" s="29" t="str">
        <f aca="false">IF($A137="","",SUMIFS(Costs!$K$5:$K$1004,Costs!$B$5:$B$1004,$A137,Costs!$C$5:$C$1004,"Material"))</f>
        <v/>
      </c>
      <c r="F137" s="29" t="str">
        <f aca="false">IF($A137="","",SUMIFS(Costs!$K$5:$K$1004,Costs!$B$5:$B$1004,$A137,Costs!$C$5:$C$1004,"Labour"))</f>
        <v/>
      </c>
      <c r="G137" s="29" t="str">
        <f aca="false">IF($A137="","",F137*Rates!$E$5)</f>
        <v/>
      </c>
      <c r="H137" s="29" t="str">
        <f aca="false">IF($A137="","",SUMIFS(Costs!$K$5:$K$1004,Costs!$B$5:$B$1004,$A137,Costs!$C$5:$C$1004,"Subcontract"))</f>
        <v/>
      </c>
      <c r="I137" s="29" t="str">
        <f aca="false">IF($A137="","",SUMIFS(Costs!$K$5:$K$1004,Costs!$B$5:$B$1004,$A137,Costs!$C$5:$C$1004,"Other"))</f>
        <v/>
      </c>
      <c r="J137" s="29" t="str">
        <f aca="false">IF($A137="","",SUM(E137:I137))</f>
        <v/>
      </c>
      <c r="K137" s="30" t="str">
        <f aca="false">IF($A137="","",D137-J137)</f>
        <v/>
      </c>
      <c r="L137" s="31" t="str">
        <f aca="false">IF(OR($A137="",N(D137)=0),"",K137/D137)</f>
        <v/>
      </c>
      <c r="M137" s="23" t="str">
        <f aca="false">IF($A137="","",IF(N(D137)=0,"No quote",IF(L137&lt;0,"LOSS",IF(L137&lt;Rates!$E$7,"Below minimum","OK"))))</f>
        <v/>
      </c>
    </row>
    <row r="138" customFormat="false" ht="15" hidden="false" customHeight="false" outlineLevel="0" collapsed="false">
      <c r="A138" s="23" t="str">
        <f aca="false">IF(Jobs!$A$130="","",Jobs!$A$130)</f>
        <v/>
      </c>
      <c r="B138" s="23" t="str">
        <f aca="false">IF($A138="","",Jobs!$B$130&amp;"")</f>
        <v/>
      </c>
      <c r="C138" s="23" t="str">
        <f aca="false">IF($A138="","",Jobs!$H$130&amp;"")</f>
        <v/>
      </c>
      <c r="D138" s="29" t="str">
        <f aca="false">IF($A138="","",N(Jobs!$G$130))</f>
        <v/>
      </c>
      <c r="E138" s="29" t="str">
        <f aca="false">IF($A138="","",SUMIFS(Costs!$K$5:$K$1004,Costs!$B$5:$B$1004,$A138,Costs!$C$5:$C$1004,"Material"))</f>
        <v/>
      </c>
      <c r="F138" s="29" t="str">
        <f aca="false">IF($A138="","",SUMIFS(Costs!$K$5:$K$1004,Costs!$B$5:$B$1004,$A138,Costs!$C$5:$C$1004,"Labour"))</f>
        <v/>
      </c>
      <c r="G138" s="29" t="str">
        <f aca="false">IF($A138="","",F138*Rates!$E$5)</f>
        <v/>
      </c>
      <c r="H138" s="29" t="str">
        <f aca="false">IF($A138="","",SUMIFS(Costs!$K$5:$K$1004,Costs!$B$5:$B$1004,$A138,Costs!$C$5:$C$1004,"Subcontract"))</f>
        <v/>
      </c>
      <c r="I138" s="29" t="str">
        <f aca="false">IF($A138="","",SUMIFS(Costs!$K$5:$K$1004,Costs!$B$5:$B$1004,$A138,Costs!$C$5:$C$1004,"Other"))</f>
        <v/>
      </c>
      <c r="J138" s="29" t="str">
        <f aca="false">IF($A138="","",SUM(E138:I138))</f>
        <v/>
      </c>
      <c r="K138" s="30" t="str">
        <f aca="false">IF($A138="","",D138-J138)</f>
        <v/>
      </c>
      <c r="L138" s="31" t="str">
        <f aca="false">IF(OR($A138="",N(D138)=0),"",K138/D138)</f>
        <v/>
      </c>
      <c r="M138" s="23" t="str">
        <f aca="false">IF($A138="","",IF(N(D138)=0,"No quote",IF(L138&lt;0,"LOSS",IF(L138&lt;Rates!$E$7,"Below minimum","OK"))))</f>
        <v/>
      </c>
    </row>
    <row r="139" customFormat="false" ht="15" hidden="false" customHeight="false" outlineLevel="0" collapsed="false">
      <c r="A139" s="23" t="str">
        <f aca="false">IF(Jobs!$A$131="","",Jobs!$A$131)</f>
        <v/>
      </c>
      <c r="B139" s="23" t="str">
        <f aca="false">IF($A139="","",Jobs!$B$131&amp;"")</f>
        <v/>
      </c>
      <c r="C139" s="23" t="str">
        <f aca="false">IF($A139="","",Jobs!$H$131&amp;"")</f>
        <v/>
      </c>
      <c r="D139" s="29" t="str">
        <f aca="false">IF($A139="","",N(Jobs!$G$131))</f>
        <v/>
      </c>
      <c r="E139" s="29" t="str">
        <f aca="false">IF($A139="","",SUMIFS(Costs!$K$5:$K$1004,Costs!$B$5:$B$1004,$A139,Costs!$C$5:$C$1004,"Material"))</f>
        <v/>
      </c>
      <c r="F139" s="29" t="str">
        <f aca="false">IF($A139="","",SUMIFS(Costs!$K$5:$K$1004,Costs!$B$5:$B$1004,$A139,Costs!$C$5:$C$1004,"Labour"))</f>
        <v/>
      </c>
      <c r="G139" s="29" t="str">
        <f aca="false">IF($A139="","",F139*Rates!$E$5)</f>
        <v/>
      </c>
      <c r="H139" s="29" t="str">
        <f aca="false">IF($A139="","",SUMIFS(Costs!$K$5:$K$1004,Costs!$B$5:$B$1004,$A139,Costs!$C$5:$C$1004,"Subcontract"))</f>
        <v/>
      </c>
      <c r="I139" s="29" t="str">
        <f aca="false">IF($A139="","",SUMIFS(Costs!$K$5:$K$1004,Costs!$B$5:$B$1004,$A139,Costs!$C$5:$C$1004,"Other"))</f>
        <v/>
      </c>
      <c r="J139" s="29" t="str">
        <f aca="false">IF($A139="","",SUM(E139:I139))</f>
        <v/>
      </c>
      <c r="K139" s="30" t="str">
        <f aca="false">IF($A139="","",D139-J139)</f>
        <v/>
      </c>
      <c r="L139" s="31" t="str">
        <f aca="false">IF(OR($A139="",N(D139)=0),"",K139/D139)</f>
        <v/>
      </c>
      <c r="M139" s="23" t="str">
        <f aca="false">IF($A139="","",IF(N(D139)=0,"No quote",IF(L139&lt;0,"LOSS",IF(L139&lt;Rates!$E$7,"Below minimum","OK"))))</f>
        <v/>
      </c>
    </row>
    <row r="140" customFormat="false" ht="15" hidden="false" customHeight="false" outlineLevel="0" collapsed="false">
      <c r="A140" s="23" t="str">
        <f aca="false">IF(Jobs!$A$132="","",Jobs!$A$132)</f>
        <v/>
      </c>
      <c r="B140" s="23" t="str">
        <f aca="false">IF($A140="","",Jobs!$B$132&amp;"")</f>
        <v/>
      </c>
      <c r="C140" s="23" t="str">
        <f aca="false">IF($A140="","",Jobs!$H$132&amp;"")</f>
        <v/>
      </c>
      <c r="D140" s="29" t="str">
        <f aca="false">IF($A140="","",N(Jobs!$G$132))</f>
        <v/>
      </c>
      <c r="E140" s="29" t="str">
        <f aca="false">IF($A140="","",SUMIFS(Costs!$K$5:$K$1004,Costs!$B$5:$B$1004,$A140,Costs!$C$5:$C$1004,"Material"))</f>
        <v/>
      </c>
      <c r="F140" s="29" t="str">
        <f aca="false">IF($A140="","",SUMIFS(Costs!$K$5:$K$1004,Costs!$B$5:$B$1004,$A140,Costs!$C$5:$C$1004,"Labour"))</f>
        <v/>
      </c>
      <c r="G140" s="29" t="str">
        <f aca="false">IF($A140="","",F140*Rates!$E$5)</f>
        <v/>
      </c>
      <c r="H140" s="29" t="str">
        <f aca="false">IF($A140="","",SUMIFS(Costs!$K$5:$K$1004,Costs!$B$5:$B$1004,$A140,Costs!$C$5:$C$1004,"Subcontract"))</f>
        <v/>
      </c>
      <c r="I140" s="29" t="str">
        <f aca="false">IF($A140="","",SUMIFS(Costs!$K$5:$K$1004,Costs!$B$5:$B$1004,$A140,Costs!$C$5:$C$1004,"Other"))</f>
        <v/>
      </c>
      <c r="J140" s="29" t="str">
        <f aca="false">IF($A140="","",SUM(E140:I140))</f>
        <v/>
      </c>
      <c r="K140" s="30" t="str">
        <f aca="false">IF($A140="","",D140-J140)</f>
        <v/>
      </c>
      <c r="L140" s="31" t="str">
        <f aca="false">IF(OR($A140="",N(D140)=0),"",K140/D140)</f>
        <v/>
      </c>
      <c r="M140" s="23" t="str">
        <f aca="false">IF($A140="","",IF(N(D140)=0,"No quote",IF(L140&lt;0,"LOSS",IF(L140&lt;Rates!$E$7,"Below minimum","OK"))))</f>
        <v/>
      </c>
    </row>
    <row r="141" customFormat="false" ht="15" hidden="false" customHeight="false" outlineLevel="0" collapsed="false">
      <c r="A141" s="23" t="str">
        <f aca="false">IF(Jobs!$A$133="","",Jobs!$A$133)</f>
        <v/>
      </c>
      <c r="B141" s="23" t="str">
        <f aca="false">IF($A141="","",Jobs!$B$133&amp;"")</f>
        <v/>
      </c>
      <c r="C141" s="23" t="str">
        <f aca="false">IF($A141="","",Jobs!$H$133&amp;"")</f>
        <v/>
      </c>
      <c r="D141" s="29" t="str">
        <f aca="false">IF($A141="","",N(Jobs!$G$133))</f>
        <v/>
      </c>
      <c r="E141" s="29" t="str">
        <f aca="false">IF($A141="","",SUMIFS(Costs!$K$5:$K$1004,Costs!$B$5:$B$1004,$A141,Costs!$C$5:$C$1004,"Material"))</f>
        <v/>
      </c>
      <c r="F141" s="29" t="str">
        <f aca="false">IF($A141="","",SUMIFS(Costs!$K$5:$K$1004,Costs!$B$5:$B$1004,$A141,Costs!$C$5:$C$1004,"Labour"))</f>
        <v/>
      </c>
      <c r="G141" s="29" t="str">
        <f aca="false">IF($A141="","",F141*Rates!$E$5)</f>
        <v/>
      </c>
      <c r="H141" s="29" t="str">
        <f aca="false">IF($A141="","",SUMIFS(Costs!$K$5:$K$1004,Costs!$B$5:$B$1004,$A141,Costs!$C$5:$C$1004,"Subcontract"))</f>
        <v/>
      </c>
      <c r="I141" s="29" t="str">
        <f aca="false">IF($A141="","",SUMIFS(Costs!$K$5:$K$1004,Costs!$B$5:$B$1004,$A141,Costs!$C$5:$C$1004,"Other"))</f>
        <v/>
      </c>
      <c r="J141" s="29" t="str">
        <f aca="false">IF($A141="","",SUM(E141:I141))</f>
        <v/>
      </c>
      <c r="K141" s="30" t="str">
        <f aca="false">IF($A141="","",D141-J141)</f>
        <v/>
      </c>
      <c r="L141" s="31" t="str">
        <f aca="false">IF(OR($A141="",N(D141)=0),"",K141/D141)</f>
        <v/>
      </c>
      <c r="M141" s="23" t="str">
        <f aca="false">IF($A141="","",IF(N(D141)=0,"No quote",IF(L141&lt;0,"LOSS",IF(L141&lt;Rates!$E$7,"Below minimum","OK"))))</f>
        <v/>
      </c>
    </row>
    <row r="142" customFormat="false" ht="15" hidden="false" customHeight="false" outlineLevel="0" collapsed="false">
      <c r="A142" s="23" t="str">
        <f aca="false">IF(Jobs!$A$134="","",Jobs!$A$134)</f>
        <v/>
      </c>
      <c r="B142" s="23" t="str">
        <f aca="false">IF($A142="","",Jobs!$B$134&amp;"")</f>
        <v/>
      </c>
      <c r="C142" s="23" t="str">
        <f aca="false">IF($A142="","",Jobs!$H$134&amp;"")</f>
        <v/>
      </c>
      <c r="D142" s="29" t="str">
        <f aca="false">IF($A142="","",N(Jobs!$G$134))</f>
        <v/>
      </c>
      <c r="E142" s="29" t="str">
        <f aca="false">IF($A142="","",SUMIFS(Costs!$K$5:$K$1004,Costs!$B$5:$B$1004,$A142,Costs!$C$5:$C$1004,"Material"))</f>
        <v/>
      </c>
      <c r="F142" s="29" t="str">
        <f aca="false">IF($A142="","",SUMIFS(Costs!$K$5:$K$1004,Costs!$B$5:$B$1004,$A142,Costs!$C$5:$C$1004,"Labour"))</f>
        <v/>
      </c>
      <c r="G142" s="29" t="str">
        <f aca="false">IF($A142="","",F142*Rates!$E$5)</f>
        <v/>
      </c>
      <c r="H142" s="29" t="str">
        <f aca="false">IF($A142="","",SUMIFS(Costs!$K$5:$K$1004,Costs!$B$5:$B$1004,$A142,Costs!$C$5:$C$1004,"Subcontract"))</f>
        <v/>
      </c>
      <c r="I142" s="29" t="str">
        <f aca="false">IF($A142="","",SUMIFS(Costs!$K$5:$K$1004,Costs!$B$5:$B$1004,$A142,Costs!$C$5:$C$1004,"Other"))</f>
        <v/>
      </c>
      <c r="J142" s="29" t="str">
        <f aca="false">IF($A142="","",SUM(E142:I142))</f>
        <v/>
      </c>
      <c r="K142" s="30" t="str">
        <f aca="false">IF($A142="","",D142-J142)</f>
        <v/>
      </c>
      <c r="L142" s="31" t="str">
        <f aca="false">IF(OR($A142="",N(D142)=0),"",K142/D142)</f>
        <v/>
      </c>
      <c r="M142" s="23" t="str">
        <f aca="false">IF($A142="","",IF(N(D142)=0,"No quote",IF(L142&lt;0,"LOSS",IF(L142&lt;Rates!$E$7,"Below minimum","OK"))))</f>
        <v/>
      </c>
    </row>
    <row r="143" customFormat="false" ht="15" hidden="false" customHeight="false" outlineLevel="0" collapsed="false">
      <c r="A143" s="23" t="str">
        <f aca="false">IF(Jobs!$A$135="","",Jobs!$A$135)</f>
        <v/>
      </c>
      <c r="B143" s="23" t="str">
        <f aca="false">IF($A143="","",Jobs!$B$135&amp;"")</f>
        <v/>
      </c>
      <c r="C143" s="23" t="str">
        <f aca="false">IF($A143="","",Jobs!$H$135&amp;"")</f>
        <v/>
      </c>
      <c r="D143" s="29" t="str">
        <f aca="false">IF($A143="","",N(Jobs!$G$135))</f>
        <v/>
      </c>
      <c r="E143" s="29" t="str">
        <f aca="false">IF($A143="","",SUMIFS(Costs!$K$5:$K$1004,Costs!$B$5:$B$1004,$A143,Costs!$C$5:$C$1004,"Material"))</f>
        <v/>
      </c>
      <c r="F143" s="29" t="str">
        <f aca="false">IF($A143="","",SUMIFS(Costs!$K$5:$K$1004,Costs!$B$5:$B$1004,$A143,Costs!$C$5:$C$1004,"Labour"))</f>
        <v/>
      </c>
      <c r="G143" s="29" t="str">
        <f aca="false">IF($A143="","",F143*Rates!$E$5)</f>
        <v/>
      </c>
      <c r="H143" s="29" t="str">
        <f aca="false">IF($A143="","",SUMIFS(Costs!$K$5:$K$1004,Costs!$B$5:$B$1004,$A143,Costs!$C$5:$C$1004,"Subcontract"))</f>
        <v/>
      </c>
      <c r="I143" s="29" t="str">
        <f aca="false">IF($A143="","",SUMIFS(Costs!$K$5:$K$1004,Costs!$B$5:$B$1004,$A143,Costs!$C$5:$C$1004,"Other"))</f>
        <v/>
      </c>
      <c r="J143" s="29" t="str">
        <f aca="false">IF($A143="","",SUM(E143:I143))</f>
        <v/>
      </c>
      <c r="K143" s="30" t="str">
        <f aca="false">IF($A143="","",D143-J143)</f>
        <v/>
      </c>
      <c r="L143" s="31" t="str">
        <f aca="false">IF(OR($A143="",N(D143)=0),"",K143/D143)</f>
        <v/>
      </c>
      <c r="M143" s="23" t="str">
        <f aca="false">IF($A143="","",IF(N(D143)=0,"No quote",IF(L143&lt;0,"LOSS",IF(L143&lt;Rates!$E$7,"Below minimum","OK"))))</f>
        <v/>
      </c>
    </row>
    <row r="144" customFormat="false" ht="15" hidden="false" customHeight="false" outlineLevel="0" collapsed="false">
      <c r="A144" s="23" t="str">
        <f aca="false">IF(Jobs!$A$136="","",Jobs!$A$136)</f>
        <v/>
      </c>
      <c r="B144" s="23" t="str">
        <f aca="false">IF($A144="","",Jobs!$B$136&amp;"")</f>
        <v/>
      </c>
      <c r="C144" s="23" t="str">
        <f aca="false">IF($A144="","",Jobs!$H$136&amp;"")</f>
        <v/>
      </c>
      <c r="D144" s="29" t="str">
        <f aca="false">IF($A144="","",N(Jobs!$G$136))</f>
        <v/>
      </c>
      <c r="E144" s="29" t="str">
        <f aca="false">IF($A144="","",SUMIFS(Costs!$K$5:$K$1004,Costs!$B$5:$B$1004,$A144,Costs!$C$5:$C$1004,"Material"))</f>
        <v/>
      </c>
      <c r="F144" s="29" t="str">
        <f aca="false">IF($A144="","",SUMIFS(Costs!$K$5:$K$1004,Costs!$B$5:$B$1004,$A144,Costs!$C$5:$C$1004,"Labour"))</f>
        <v/>
      </c>
      <c r="G144" s="29" t="str">
        <f aca="false">IF($A144="","",F144*Rates!$E$5)</f>
        <v/>
      </c>
      <c r="H144" s="29" t="str">
        <f aca="false">IF($A144="","",SUMIFS(Costs!$K$5:$K$1004,Costs!$B$5:$B$1004,$A144,Costs!$C$5:$C$1004,"Subcontract"))</f>
        <v/>
      </c>
      <c r="I144" s="29" t="str">
        <f aca="false">IF($A144="","",SUMIFS(Costs!$K$5:$K$1004,Costs!$B$5:$B$1004,$A144,Costs!$C$5:$C$1004,"Other"))</f>
        <v/>
      </c>
      <c r="J144" s="29" t="str">
        <f aca="false">IF($A144="","",SUM(E144:I144))</f>
        <v/>
      </c>
      <c r="K144" s="30" t="str">
        <f aca="false">IF($A144="","",D144-J144)</f>
        <v/>
      </c>
      <c r="L144" s="31" t="str">
        <f aca="false">IF(OR($A144="",N(D144)=0),"",K144/D144)</f>
        <v/>
      </c>
      <c r="M144" s="23" t="str">
        <f aca="false">IF($A144="","",IF(N(D144)=0,"No quote",IF(L144&lt;0,"LOSS",IF(L144&lt;Rates!$E$7,"Below minimum","OK"))))</f>
        <v/>
      </c>
    </row>
    <row r="145" customFormat="false" ht="15" hidden="false" customHeight="false" outlineLevel="0" collapsed="false">
      <c r="A145" s="23" t="str">
        <f aca="false">IF(Jobs!$A$137="","",Jobs!$A$137)</f>
        <v/>
      </c>
      <c r="B145" s="23" t="str">
        <f aca="false">IF($A145="","",Jobs!$B$137&amp;"")</f>
        <v/>
      </c>
      <c r="C145" s="23" t="str">
        <f aca="false">IF($A145="","",Jobs!$H$137&amp;"")</f>
        <v/>
      </c>
      <c r="D145" s="29" t="str">
        <f aca="false">IF($A145="","",N(Jobs!$G$137))</f>
        <v/>
      </c>
      <c r="E145" s="29" t="str">
        <f aca="false">IF($A145="","",SUMIFS(Costs!$K$5:$K$1004,Costs!$B$5:$B$1004,$A145,Costs!$C$5:$C$1004,"Material"))</f>
        <v/>
      </c>
      <c r="F145" s="29" t="str">
        <f aca="false">IF($A145="","",SUMIFS(Costs!$K$5:$K$1004,Costs!$B$5:$B$1004,$A145,Costs!$C$5:$C$1004,"Labour"))</f>
        <v/>
      </c>
      <c r="G145" s="29" t="str">
        <f aca="false">IF($A145="","",F145*Rates!$E$5)</f>
        <v/>
      </c>
      <c r="H145" s="29" t="str">
        <f aca="false">IF($A145="","",SUMIFS(Costs!$K$5:$K$1004,Costs!$B$5:$B$1004,$A145,Costs!$C$5:$C$1004,"Subcontract"))</f>
        <v/>
      </c>
      <c r="I145" s="29" t="str">
        <f aca="false">IF($A145="","",SUMIFS(Costs!$K$5:$K$1004,Costs!$B$5:$B$1004,$A145,Costs!$C$5:$C$1004,"Other"))</f>
        <v/>
      </c>
      <c r="J145" s="29" t="str">
        <f aca="false">IF($A145="","",SUM(E145:I145))</f>
        <v/>
      </c>
      <c r="K145" s="30" t="str">
        <f aca="false">IF($A145="","",D145-J145)</f>
        <v/>
      </c>
      <c r="L145" s="31" t="str">
        <f aca="false">IF(OR($A145="",N(D145)=0),"",K145/D145)</f>
        <v/>
      </c>
      <c r="M145" s="23" t="str">
        <f aca="false">IF($A145="","",IF(N(D145)=0,"No quote",IF(L145&lt;0,"LOSS",IF(L145&lt;Rates!$E$7,"Below minimum","OK"))))</f>
        <v/>
      </c>
    </row>
    <row r="146" customFormat="false" ht="15" hidden="false" customHeight="false" outlineLevel="0" collapsed="false">
      <c r="A146" s="23" t="str">
        <f aca="false">IF(Jobs!$A$138="","",Jobs!$A$138)</f>
        <v/>
      </c>
      <c r="B146" s="23" t="str">
        <f aca="false">IF($A146="","",Jobs!$B$138&amp;"")</f>
        <v/>
      </c>
      <c r="C146" s="23" t="str">
        <f aca="false">IF($A146="","",Jobs!$H$138&amp;"")</f>
        <v/>
      </c>
      <c r="D146" s="29" t="str">
        <f aca="false">IF($A146="","",N(Jobs!$G$138))</f>
        <v/>
      </c>
      <c r="E146" s="29" t="str">
        <f aca="false">IF($A146="","",SUMIFS(Costs!$K$5:$K$1004,Costs!$B$5:$B$1004,$A146,Costs!$C$5:$C$1004,"Material"))</f>
        <v/>
      </c>
      <c r="F146" s="29" t="str">
        <f aca="false">IF($A146="","",SUMIFS(Costs!$K$5:$K$1004,Costs!$B$5:$B$1004,$A146,Costs!$C$5:$C$1004,"Labour"))</f>
        <v/>
      </c>
      <c r="G146" s="29" t="str">
        <f aca="false">IF($A146="","",F146*Rates!$E$5)</f>
        <v/>
      </c>
      <c r="H146" s="29" t="str">
        <f aca="false">IF($A146="","",SUMIFS(Costs!$K$5:$K$1004,Costs!$B$5:$B$1004,$A146,Costs!$C$5:$C$1004,"Subcontract"))</f>
        <v/>
      </c>
      <c r="I146" s="29" t="str">
        <f aca="false">IF($A146="","",SUMIFS(Costs!$K$5:$K$1004,Costs!$B$5:$B$1004,$A146,Costs!$C$5:$C$1004,"Other"))</f>
        <v/>
      </c>
      <c r="J146" s="29" t="str">
        <f aca="false">IF($A146="","",SUM(E146:I146))</f>
        <v/>
      </c>
      <c r="K146" s="30" t="str">
        <f aca="false">IF($A146="","",D146-J146)</f>
        <v/>
      </c>
      <c r="L146" s="31" t="str">
        <f aca="false">IF(OR($A146="",N(D146)=0),"",K146/D146)</f>
        <v/>
      </c>
      <c r="M146" s="23" t="str">
        <f aca="false">IF($A146="","",IF(N(D146)=0,"No quote",IF(L146&lt;0,"LOSS",IF(L146&lt;Rates!$E$7,"Below minimum","OK"))))</f>
        <v/>
      </c>
    </row>
    <row r="147" customFormat="false" ht="15" hidden="false" customHeight="false" outlineLevel="0" collapsed="false">
      <c r="A147" s="23" t="str">
        <f aca="false">IF(Jobs!$A$139="","",Jobs!$A$139)</f>
        <v/>
      </c>
      <c r="B147" s="23" t="str">
        <f aca="false">IF($A147="","",Jobs!$B$139&amp;"")</f>
        <v/>
      </c>
      <c r="C147" s="23" t="str">
        <f aca="false">IF($A147="","",Jobs!$H$139&amp;"")</f>
        <v/>
      </c>
      <c r="D147" s="29" t="str">
        <f aca="false">IF($A147="","",N(Jobs!$G$139))</f>
        <v/>
      </c>
      <c r="E147" s="29" t="str">
        <f aca="false">IF($A147="","",SUMIFS(Costs!$K$5:$K$1004,Costs!$B$5:$B$1004,$A147,Costs!$C$5:$C$1004,"Material"))</f>
        <v/>
      </c>
      <c r="F147" s="29" t="str">
        <f aca="false">IF($A147="","",SUMIFS(Costs!$K$5:$K$1004,Costs!$B$5:$B$1004,$A147,Costs!$C$5:$C$1004,"Labour"))</f>
        <v/>
      </c>
      <c r="G147" s="29" t="str">
        <f aca="false">IF($A147="","",F147*Rates!$E$5)</f>
        <v/>
      </c>
      <c r="H147" s="29" t="str">
        <f aca="false">IF($A147="","",SUMIFS(Costs!$K$5:$K$1004,Costs!$B$5:$B$1004,$A147,Costs!$C$5:$C$1004,"Subcontract"))</f>
        <v/>
      </c>
      <c r="I147" s="29" t="str">
        <f aca="false">IF($A147="","",SUMIFS(Costs!$K$5:$K$1004,Costs!$B$5:$B$1004,$A147,Costs!$C$5:$C$1004,"Other"))</f>
        <v/>
      </c>
      <c r="J147" s="29" t="str">
        <f aca="false">IF($A147="","",SUM(E147:I147))</f>
        <v/>
      </c>
      <c r="K147" s="30" t="str">
        <f aca="false">IF($A147="","",D147-J147)</f>
        <v/>
      </c>
      <c r="L147" s="31" t="str">
        <f aca="false">IF(OR($A147="",N(D147)=0),"",K147/D147)</f>
        <v/>
      </c>
      <c r="M147" s="23" t="str">
        <f aca="false">IF($A147="","",IF(N(D147)=0,"No quote",IF(L147&lt;0,"LOSS",IF(L147&lt;Rates!$E$7,"Below minimum","OK"))))</f>
        <v/>
      </c>
    </row>
    <row r="148" customFormat="false" ht="15" hidden="false" customHeight="false" outlineLevel="0" collapsed="false">
      <c r="A148" s="23" t="str">
        <f aca="false">IF(Jobs!$A$140="","",Jobs!$A$140)</f>
        <v/>
      </c>
      <c r="B148" s="23" t="str">
        <f aca="false">IF($A148="","",Jobs!$B$140&amp;"")</f>
        <v/>
      </c>
      <c r="C148" s="23" t="str">
        <f aca="false">IF($A148="","",Jobs!$H$140&amp;"")</f>
        <v/>
      </c>
      <c r="D148" s="29" t="str">
        <f aca="false">IF($A148="","",N(Jobs!$G$140))</f>
        <v/>
      </c>
      <c r="E148" s="29" t="str">
        <f aca="false">IF($A148="","",SUMIFS(Costs!$K$5:$K$1004,Costs!$B$5:$B$1004,$A148,Costs!$C$5:$C$1004,"Material"))</f>
        <v/>
      </c>
      <c r="F148" s="29" t="str">
        <f aca="false">IF($A148="","",SUMIFS(Costs!$K$5:$K$1004,Costs!$B$5:$B$1004,$A148,Costs!$C$5:$C$1004,"Labour"))</f>
        <v/>
      </c>
      <c r="G148" s="29" t="str">
        <f aca="false">IF($A148="","",F148*Rates!$E$5)</f>
        <v/>
      </c>
      <c r="H148" s="29" t="str">
        <f aca="false">IF($A148="","",SUMIFS(Costs!$K$5:$K$1004,Costs!$B$5:$B$1004,$A148,Costs!$C$5:$C$1004,"Subcontract"))</f>
        <v/>
      </c>
      <c r="I148" s="29" t="str">
        <f aca="false">IF($A148="","",SUMIFS(Costs!$K$5:$K$1004,Costs!$B$5:$B$1004,$A148,Costs!$C$5:$C$1004,"Other"))</f>
        <v/>
      </c>
      <c r="J148" s="29" t="str">
        <f aca="false">IF($A148="","",SUM(E148:I148))</f>
        <v/>
      </c>
      <c r="K148" s="30" t="str">
        <f aca="false">IF($A148="","",D148-J148)</f>
        <v/>
      </c>
      <c r="L148" s="31" t="str">
        <f aca="false">IF(OR($A148="",N(D148)=0),"",K148/D148)</f>
        <v/>
      </c>
      <c r="M148" s="23" t="str">
        <f aca="false">IF($A148="","",IF(N(D148)=0,"No quote",IF(L148&lt;0,"LOSS",IF(L148&lt;Rates!$E$7,"Below minimum","OK"))))</f>
        <v/>
      </c>
    </row>
    <row r="149" customFormat="false" ht="15" hidden="false" customHeight="false" outlineLevel="0" collapsed="false">
      <c r="A149" s="23" t="str">
        <f aca="false">IF(Jobs!$A$141="","",Jobs!$A$141)</f>
        <v/>
      </c>
      <c r="B149" s="23" t="str">
        <f aca="false">IF($A149="","",Jobs!$B$141&amp;"")</f>
        <v/>
      </c>
      <c r="C149" s="23" t="str">
        <f aca="false">IF($A149="","",Jobs!$H$141&amp;"")</f>
        <v/>
      </c>
      <c r="D149" s="29" t="str">
        <f aca="false">IF($A149="","",N(Jobs!$G$141))</f>
        <v/>
      </c>
      <c r="E149" s="29" t="str">
        <f aca="false">IF($A149="","",SUMIFS(Costs!$K$5:$K$1004,Costs!$B$5:$B$1004,$A149,Costs!$C$5:$C$1004,"Material"))</f>
        <v/>
      </c>
      <c r="F149" s="29" t="str">
        <f aca="false">IF($A149="","",SUMIFS(Costs!$K$5:$K$1004,Costs!$B$5:$B$1004,$A149,Costs!$C$5:$C$1004,"Labour"))</f>
        <v/>
      </c>
      <c r="G149" s="29" t="str">
        <f aca="false">IF($A149="","",F149*Rates!$E$5)</f>
        <v/>
      </c>
      <c r="H149" s="29" t="str">
        <f aca="false">IF($A149="","",SUMIFS(Costs!$K$5:$K$1004,Costs!$B$5:$B$1004,$A149,Costs!$C$5:$C$1004,"Subcontract"))</f>
        <v/>
      </c>
      <c r="I149" s="29" t="str">
        <f aca="false">IF($A149="","",SUMIFS(Costs!$K$5:$K$1004,Costs!$B$5:$B$1004,$A149,Costs!$C$5:$C$1004,"Other"))</f>
        <v/>
      </c>
      <c r="J149" s="29" t="str">
        <f aca="false">IF($A149="","",SUM(E149:I149))</f>
        <v/>
      </c>
      <c r="K149" s="30" t="str">
        <f aca="false">IF($A149="","",D149-J149)</f>
        <v/>
      </c>
      <c r="L149" s="31" t="str">
        <f aca="false">IF(OR($A149="",N(D149)=0),"",K149/D149)</f>
        <v/>
      </c>
      <c r="M149" s="23" t="str">
        <f aca="false">IF($A149="","",IF(N(D149)=0,"No quote",IF(L149&lt;0,"LOSS",IF(L149&lt;Rates!$E$7,"Below minimum","OK"))))</f>
        <v/>
      </c>
    </row>
    <row r="150" customFormat="false" ht="15" hidden="false" customHeight="false" outlineLevel="0" collapsed="false">
      <c r="A150" s="23" t="str">
        <f aca="false">IF(Jobs!$A$142="","",Jobs!$A$142)</f>
        <v/>
      </c>
      <c r="B150" s="23" t="str">
        <f aca="false">IF($A150="","",Jobs!$B$142&amp;"")</f>
        <v/>
      </c>
      <c r="C150" s="23" t="str">
        <f aca="false">IF($A150="","",Jobs!$H$142&amp;"")</f>
        <v/>
      </c>
      <c r="D150" s="29" t="str">
        <f aca="false">IF($A150="","",N(Jobs!$G$142))</f>
        <v/>
      </c>
      <c r="E150" s="29" t="str">
        <f aca="false">IF($A150="","",SUMIFS(Costs!$K$5:$K$1004,Costs!$B$5:$B$1004,$A150,Costs!$C$5:$C$1004,"Material"))</f>
        <v/>
      </c>
      <c r="F150" s="29" t="str">
        <f aca="false">IF($A150="","",SUMIFS(Costs!$K$5:$K$1004,Costs!$B$5:$B$1004,$A150,Costs!$C$5:$C$1004,"Labour"))</f>
        <v/>
      </c>
      <c r="G150" s="29" t="str">
        <f aca="false">IF($A150="","",F150*Rates!$E$5)</f>
        <v/>
      </c>
      <c r="H150" s="29" t="str">
        <f aca="false">IF($A150="","",SUMIFS(Costs!$K$5:$K$1004,Costs!$B$5:$B$1004,$A150,Costs!$C$5:$C$1004,"Subcontract"))</f>
        <v/>
      </c>
      <c r="I150" s="29" t="str">
        <f aca="false">IF($A150="","",SUMIFS(Costs!$K$5:$K$1004,Costs!$B$5:$B$1004,$A150,Costs!$C$5:$C$1004,"Other"))</f>
        <v/>
      </c>
      <c r="J150" s="29" t="str">
        <f aca="false">IF($A150="","",SUM(E150:I150))</f>
        <v/>
      </c>
      <c r="K150" s="30" t="str">
        <f aca="false">IF($A150="","",D150-J150)</f>
        <v/>
      </c>
      <c r="L150" s="31" t="str">
        <f aca="false">IF(OR($A150="",N(D150)=0),"",K150/D150)</f>
        <v/>
      </c>
      <c r="M150" s="23" t="str">
        <f aca="false">IF($A150="","",IF(N(D150)=0,"No quote",IF(L150&lt;0,"LOSS",IF(L150&lt;Rates!$E$7,"Below minimum","OK"))))</f>
        <v/>
      </c>
    </row>
    <row r="151" customFormat="false" ht="15" hidden="false" customHeight="false" outlineLevel="0" collapsed="false">
      <c r="A151" s="23" t="str">
        <f aca="false">IF(Jobs!$A$143="","",Jobs!$A$143)</f>
        <v/>
      </c>
      <c r="B151" s="23" t="str">
        <f aca="false">IF($A151="","",Jobs!$B$143&amp;"")</f>
        <v/>
      </c>
      <c r="C151" s="23" t="str">
        <f aca="false">IF($A151="","",Jobs!$H$143&amp;"")</f>
        <v/>
      </c>
      <c r="D151" s="29" t="str">
        <f aca="false">IF($A151="","",N(Jobs!$G$143))</f>
        <v/>
      </c>
      <c r="E151" s="29" t="str">
        <f aca="false">IF($A151="","",SUMIFS(Costs!$K$5:$K$1004,Costs!$B$5:$B$1004,$A151,Costs!$C$5:$C$1004,"Material"))</f>
        <v/>
      </c>
      <c r="F151" s="29" t="str">
        <f aca="false">IF($A151="","",SUMIFS(Costs!$K$5:$K$1004,Costs!$B$5:$B$1004,$A151,Costs!$C$5:$C$1004,"Labour"))</f>
        <v/>
      </c>
      <c r="G151" s="29" t="str">
        <f aca="false">IF($A151="","",F151*Rates!$E$5)</f>
        <v/>
      </c>
      <c r="H151" s="29" t="str">
        <f aca="false">IF($A151="","",SUMIFS(Costs!$K$5:$K$1004,Costs!$B$5:$B$1004,$A151,Costs!$C$5:$C$1004,"Subcontract"))</f>
        <v/>
      </c>
      <c r="I151" s="29" t="str">
        <f aca="false">IF($A151="","",SUMIFS(Costs!$K$5:$K$1004,Costs!$B$5:$B$1004,$A151,Costs!$C$5:$C$1004,"Other"))</f>
        <v/>
      </c>
      <c r="J151" s="29" t="str">
        <f aca="false">IF($A151="","",SUM(E151:I151))</f>
        <v/>
      </c>
      <c r="K151" s="30" t="str">
        <f aca="false">IF($A151="","",D151-J151)</f>
        <v/>
      </c>
      <c r="L151" s="31" t="str">
        <f aca="false">IF(OR($A151="",N(D151)=0),"",K151/D151)</f>
        <v/>
      </c>
      <c r="M151" s="23" t="str">
        <f aca="false">IF($A151="","",IF(N(D151)=0,"No quote",IF(L151&lt;0,"LOSS",IF(L151&lt;Rates!$E$7,"Below minimum","OK"))))</f>
        <v/>
      </c>
    </row>
    <row r="152" customFormat="false" ht="15" hidden="false" customHeight="false" outlineLevel="0" collapsed="false">
      <c r="A152" s="23" t="str">
        <f aca="false">IF(Jobs!$A$144="","",Jobs!$A$144)</f>
        <v/>
      </c>
      <c r="B152" s="23" t="str">
        <f aca="false">IF($A152="","",Jobs!$B$144&amp;"")</f>
        <v/>
      </c>
      <c r="C152" s="23" t="str">
        <f aca="false">IF($A152="","",Jobs!$H$144&amp;"")</f>
        <v/>
      </c>
      <c r="D152" s="29" t="str">
        <f aca="false">IF($A152="","",N(Jobs!$G$144))</f>
        <v/>
      </c>
      <c r="E152" s="29" t="str">
        <f aca="false">IF($A152="","",SUMIFS(Costs!$K$5:$K$1004,Costs!$B$5:$B$1004,$A152,Costs!$C$5:$C$1004,"Material"))</f>
        <v/>
      </c>
      <c r="F152" s="29" t="str">
        <f aca="false">IF($A152="","",SUMIFS(Costs!$K$5:$K$1004,Costs!$B$5:$B$1004,$A152,Costs!$C$5:$C$1004,"Labour"))</f>
        <v/>
      </c>
      <c r="G152" s="29" t="str">
        <f aca="false">IF($A152="","",F152*Rates!$E$5)</f>
        <v/>
      </c>
      <c r="H152" s="29" t="str">
        <f aca="false">IF($A152="","",SUMIFS(Costs!$K$5:$K$1004,Costs!$B$5:$B$1004,$A152,Costs!$C$5:$C$1004,"Subcontract"))</f>
        <v/>
      </c>
      <c r="I152" s="29" t="str">
        <f aca="false">IF($A152="","",SUMIFS(Costs!$K$5:$K$1004,Costs!$B$5:$B$1004,$A152,Costs!$C$5:$C$1004,"Other"))</f>
        <v/>
      </c>
      <c r="J152" s="29" t="str">
        <f aca="false">IF($A152="","",SUM(E152:I152))</f>
        <v/>
      </c>
      <c r="K152" s="30" t="str">
        <f aca="false">IF($A152="","",D152-J152)</f>
        <v/>
      </c>
      <c r="L152" s="31" t="str">
        <f aca="false">IF(OR($A152="",N(D152)=0),"",K152/D152)</f>
        <v/>
      </c>
      <c r="M152" s="23" t="str">
        <f aca="false">IF($A152="","",IF(N(D152)=0,"No quote",IF(L152&lt;0,"LOSS",IF(L152&lt;Rates!$E$7,"Below minimum","OK"))))</f>
        <v/>
      </c>
    </row>
    <row r="153" customFormat="false" ht="15" hidden="false" customHeight="false" outlineLevel="0" collapsed="false">
      <c r="A153" s="23" t="str">
        <f aca="false">IF(Jobs!$A$145="","",Jobs!$A$145)</f>
        <v/>
      </c>
      <c r="B153" s="23" t="str">
        <f aca="false">IF($A153="","",Jobs!$B$145&amp;"")</f>
        <v/>
      </c>
      <c r="C153" s="23" t="str">
        <f aca="false">IF($A153="","",Jobs!$H$145&amp;"")</f>
        <v/>
      </c>
      <c r="D153" s="29" t="str">
        <f aca="false">IF($A153="","",N(Jobs!$G$145))</f>
        <v/>
      </c>
      <c r="E153" s="29" t="str">
        <f aca="false">IF($A153="","",SUMIFS(Costs!$K$5:$K$1004,Costs!$B$5:$B$1004,$A153,Costs!$C$5:$C$1004,"Material"))</f>
        <v/>
      </c>
      <c r="F153" s="29" t="str">
        <f aca="false">IF($A153="","",SUMIFS(Costs!$K$5:$K$1004,Costs!$B$5:$B$1004,$A153,Costs!$C$5:$C$1004,"Labour"))</f>
        <v/>
      </c>
      <c r="G153" s="29" t="str">
        <f aca="false">IF($A153="","",F153*Rates!$E$5)</f>
        <v/>
      </c>
      <c r="H153" s="29" t="str">
        <f aca="false">IF($A153="","",SUMIFS(Costs!$K$5:$K$1004,Costs!$B$5:$B$1004,$A153,Costs!$C$5:$C$1004,"Subcontract"))</f>
        <v/>
      </c>
      <c r="I153" s="29" t="str">
        <f aca="false">IF($A153="","",SUMIFS(Costs!$K$5:$K$1004,Costs!$B$5:$B$1004,$A153,Costs!$C$5:$C$1004,"Other"))</f>
        <v/>
      </c>
      <c r="J153" s="29" t="str">
        <f aca="false">IF($A153="","",SUM(E153:I153))</f>
        <v/>
      </c>
      <c r="K153" s="30" t="str">
        <f aca="false">IF($A153="","",D153-J153)</f>
        <v/>
      </c>
      <c r="L153" s="31" t="str">
        <f aca="false">IF(OR($A153="",N(D153)=0),"",K153/D153)</f>
        <v/>
      </c>
      <c r="M153" s="23" t="str">
        <f aca="false">IF($A153="","",IF(N(D153)=0,"No quote",IF(L153&lt;0,"LOSS",IF(L153&lt;Rates!$E$7,"Below minimum","OK"))))</f>
        <v/>
      </c>
    </row>
    <row r="154" customFormat="false" ht="15" hidden="false" customHeight="false" outlineLevel="0" collapsed="false">
      <c r="A154" s="23" t="str">
        <f aca="false">IF(Jobs!$A$146="","",Jobs!$A$146)</f>
        <v/>
      </c>
      <c r="B154" s="23" t="str">
        <f aca="false">IF($A154="","",Jobs!$B$146&amp;"")</f>
        <v/>
      </c>
      <c r="C154" s="23" t="str">
        <f aca="false">IF($A154="","",Jobs!$H$146&amp;"")</f>
        <v/>
      </c>
      <c r="D154" s="29" t="str">
        <f aca="false">IF($A154="","",N(Jobs!$G$146))</f>
        <v/>
      </c>
      <c r="E154" s="29" t="str">
        <f aca="false">IF($A154="","",SUMIFS(Costs!$K$5:$K$1004,Costs!$B$5:$B$1004,$A154,Costs!$C$5:$C$1004,"Material"))</f>
        <v/>
      </c>
      <c r="F154" s="29" t="str">
        <f aca="false">IF($A154="","",SUMIFS(Costs!$K$5:$K$1004,Costs!$B$5:$B$1004,$A154,Costs!$C$5:$C$1004,"Labour"))</f>
        <v/>
      </c>
      <c r="G154" s="29" t="str">
        <f aca="false">IF($A154="","",F154*Rates!$E$5)</f>
        <v/>
      </c>
      <c r="H154" s="29" t="str">
        <f aca="false">IF($A154="","",SUMIFS(Costs!$K$5:$K$1004,Costs!$B$5:$B$1004,$A154,Costs!$C$5:$C$1004,"Subcontract"))</f>
        <v/>
      </c>
      <c r="I154" s="29" t="str">
        <f aca="false">IF($A154="","",SUMIFS(Costs!$K$5:$K$1004,Costs!$B$5:$B$1004,$A154,Costs!$C$5:$C$1004,"Other"))</f>
        <v/>
      </c>
      <c r="J154" s="29" t="str">
        <f aca="false">IF($A154="","",SUM(E154:I154))</f>
        <v/>
      </c>
      <c r="K154" s="30" t="str">
        <f aca="false">IF($A154="","",D154-J154)</f>
        <v/>
      </c>
      <c r="L154" s="31" t="str">
        <f aca="false">IF(OR($A154="",N(D154)=0),"",K154/D154)</f>
        <v/>
      </c>
      <c r="M154" s="23" t="str">
        <f aca="false">IF($A154="","",IF(N(D154)=0,"No quote",IF(L154&lt;0,"LOSS",IF(L154&lt;Rates!$E$7,"Below minimum","OK"))))</f>
        <v/>
      </c>
    </row>
    <row r="155" customFormat="false" ht="15" hidden="false" customHeight="false" outlineLevel="0" collapsed="false">
      <c r="A155" s="23" t="str">
        <f aca="false">IF(Jobs!$A$147="","",Jobs!$A$147)</f>
        <v/>
      </c>
      <c r="B155" s="23" t="str">
        <f aca="false">IF($A155="","",Jobs!$B$147&amp;"")</f>
        <v/>
      </c>
      <c r="C155" s="23" t="str">
        <f aca="false">IF($A155="","",Jobs!$H$147&amp;"")</f>
        <v/>
      </c>
      <c r="D155" s="29" t="str">
        <f aca="false">IF($A155="","",N(Jobs!$G$147))</f>
        <v/>
      </c>
      <c r="E155" s="29" t="str">
        <f aca="false">IF($A155="","",SUMIFS(Costs!$K$5:$K$1004,Costs!$B$5:$B$1004,$A155,Costs!$C$5:$C$1004,"Material"))</f>
        <v/>
      </c>
      <c r="F155" s="29" t="str">
        <f aca="false">IF($A155="","",SUMIFS(Costs!$K$5:$K$1004,Costs!$B$5:$B$1004,$A155,Costs!$C$5:$C$1004,"Labour"))</f>
        <v/>
      </c>
      <c r="G155" s="29" t="str">
        <f aca="false">IF($A155="","",F155*Rates!$E$5)</f>
        <v/>
      </c>
      <c r="H155" s="29" t="str">
        <f aca="false">IF($A155="","",SUMIFS(Costs!$K$5:$K$1004,Costs!$B$5:$B$1004,$A155,Costs!$C$5:$C$1004,"Subcontract"))</f>
        <v/>
      </c>
      <c r="I155" s="29" t="str">
        <f aca="false">IF($A155="","",SUMIFS(Costs!$K$5:$K$1004,Costs!$B$5:$B$1004,$A155,Costs!$C$5:$C$1004,"Other"))</f>
        <v/>
      </c>
      <c r="J155" s="29" t="str">
        <f aca="false">IF($A155="","",SUM(E155:I155))</f>
        <v/>
      </c>
      <c r="K155" s="30" t="str">
        <f aca="false">IF($A155="","",D155-J155)</f>
        <v/>
      </c>
      <c r="L155" s="31" t="str">
        <f aca="false">IF(OR($A155="",N(D155)=0),"",K155/D155)</f>
        <v/>
      </c>
      <c r="M155" s="23" t="str">
        <f aca="false">IF($A155="","",IF(N(D155)=0,"No quote",IF(L155&lt;0,"LOSS",IF(L155&lt;Rates!$E$7,"Below minimum","OK"))))</f>
        <v/>
      </c>
    </row>
    <row r="156" customFormat="false" ht="15" hidden="false" customHeight="false" outlineLevel="0" collapsed="false">
      <c r="A156" s="23" t="str">
        <f aca="false">IF(Jobs!$A$148="","",Jobs!$A$148)</f>
        <v/>
      </c>
      <c r="B156" s="23" t="str">
        <f aca="false">IF($A156="","",Jobs!$B$148&amp;"")</f>
        <v/>
      </c>
      <c r="C156" s="23" t="str">
        <f aca="false">IF($A156="","",Jobs!$H$148&amp;"")</f>
        <v/>
      </c>
      <c r="D156" s="29" t="str">
        <f aca="false">IF($A156="","",N(Jobs!$G$148))</f>
        <v/>
      </c>
      <c r="E156" s="29" t="str">
        <f aca="false">IF($A156="","",SUMIFS(Costs!$K$5:$K$1004,Costs!$B$5:$B$1004,$A156,Costs!$C$5:$C$1004,"Material"))</f>
        <v/>
      </c>
      <c r="F156" s="29" t="str">
        <f aca="false">IF($A156="","",SUMIFS(Costs!$K$5:$K$1004,Costs!$B$5:$B$1004,$A156,Costs!$C$5:$C$1004,"Labour"))</f>
        <v/>
      </c>
      <c r="G156" s="29" t="str">
        <f aca="false">IF($A156="","",F156*Rates!$E$5)</f>
        <v/>
      </c>
      <c r="H156" s="29" t="str">
        <f aca="false">IF($A156="","",SUMIFS(Costs!$K$5:$K$1004,Costs!$B$5:$B$1004,$A156,Costs!$C$5:$C$1004,"Subcontract"))</f>
        <v/>
      </c>
      <c r="I156" s="29" t="str">
        <f aca="false">IF($A156="","",SUMIFS(Costs!$K$5:$K$1004,Costs!$B$5:$B$1004,$A156,Costs!$C$5:$C$1004,"Other"))</f>
        <v/>
      </c>
      <c r="J156" s="29" t="str">
        <f aca="false">IF($A156="","",SUM(E156:I156))</f>
        <v/>
      </c>
      <c r="K156" s="30" t="str">
        <f aca="false">IF($A156="","",D156-J156)</f>
        <v/>
      </c>
      <c r="L156" s="31" t="str">
        <f aca="false">IF(OR($A156="",N(D156)=0),"",K156/D156)</f>
        <v/>
      </c>
      <c r="M156" s="23" t="str">
        <f aca="false">IF($A156="","",IF(N(D156)=0,"No quote",IF(L156&lt;0,"LOSS",IF(L156&lt;Rates!$E$7,"Below minimum","OK"))))</f>
        <v/>
      </c>
    </row>
    <row r="157" customFormat="false" ht="15" hidden="false" customHeight="false" outlineLevel="0" collapsed="false">
      <c r="A157" s="23" t="str">
        <f aca="false">IF(Jobs!$A$149="","",Jobs!$A$149)</f>
        <v/>
      </c>
      <c r="B157" s="23" t="str">
        <f aca="false">IF($A157="","",Jobs!$B$149&amp;"")</f>
        <v/>
      </c>
      <c r="C157" s="23" t="str">
        <f aca="false">IF($A157="","",Jobs!$H$149&amp;"")</f>
        <v/>
      </c>
      <c r="D157" s="29" t="str">
        <f aca="false">IF($A157="","",N(Jobs!$G$149))</f>
        <v/>
      </c>
      <c r="E157" s="29" t="str">
        <f aca="false">IF($A157="","",SUMIFS(Costs!$K$5:$K$1004,Costs!$B$5:$B$1004,$A157,Costs!$C$5:$C$1004,"Material"))</f>
        <v/>
      </c>
      <c r="F157" s="29" t="str">
        <f aca="false">IF($A157="","",SUMIFS(Costs!$K$5:$K$1004,Costs!$B$5:$B$1004,$A157,Costs!$C$5:$C$1004,"Labour"))</f>
        <v/>
      </c>
      <c r="G157" s="29" t="str">
        <f aca="false">IF($A157="","",F157*Rates!$E$5)</f>
        <v/>
      </c>
      <c r="H157" s="29" t="str">
        <f aca="false">IF($A157="","",SUMIFS(Costs!$K$5:$K$1004,Costs!$B$5:$B$1004,$A157,Costs!$C$5:$C$1004,"Subcontract"))</f>
        <v/>
      </c>
      <c r="I157" s="29" t="str">
        <f aca="false">IF($A157="","",SUMIFS(Costs!$K$5:$K$1004,Costs!$B$5:$B$1004,$A157,Costs!$C$5:$C$1004,"Other"))</f>
        <v/>
      </c>
      <c r="J157" s="29" t="str">
        <f aca="false">IF($A157="","",SUM(E157:I157))</f>
        <v/>
      </c>
      <c r="K157" s="30" t="str">
        <f aca="false">IF($A157="","",D157-J157)</f>
        <v/>
      </c>
      <c r="L157" s="31" t="str">
        <f aca="false">IF(OR($A157="",N(D157)=0),"",K157/D157)</f>
        <v/>
      </c>
      <c r="M157" s="23" t="str">
        <f aca="false">IF($A157="","",IF(N(D157)=0,"No quote",IF(L157&lt;0,"LOSS",IF(L157&lt;Rates!$E$7,"Below minimum","OK"))))</f>
        <v/>
      </c>
    </row>
    <row r="158" customFormat="false" ht="15" hidden="false" customHeight="false" outlineLevel="0" collapsed="false">
      <c r="A158" s="23" t="str">
        <f aca="false">IF(Jobs!$A$150="","",Jobs!$A$150)</f>
        <v/>
      </c>
      <c r="B158" s="23" t="str">
        <f aca="false">IF($A158="","",Jobs!$B$150&amp;"")</f>
        <v/>
      </c>
      <c r="C158" s="23" t="str">
        <f aca="false">IF($A158="","",Jobs!$H$150&amp;"")</f>
        <v/>
      </c>
      <c r="D158" s="29" t="str">
        <f aca="false">IF($A158="","",N(Jobs!$G$150))</f>
        <v/>
      </c>
      <c r="E158" s="29" t="str">
        <f aca="false">IF($A158="","",SUMIFS(Costs!$K$5:$K$1004,Costs!$B$5:$B$1004,$A158,Costs!$C$5:$C$1004,"Material"))</f>
        <v/>
      </c>
      <c r="F158" s="29" t="str">
        <f aca="false">IF($A158="","",SUMIFS(Costs!$K$5:$K$1004,Costs!$B$5:$B$1004,$A158,Costs!$C$5:$C$1004,"Labour"))</f>
        <v/>
      </c>
      <c r="G158" s="29" t="str">
        <f aca="false">IF($A158="","",F158*Rates!$E$5)</f>
        <v/>
      </c>
      <c r="H158" s="29" t="str">
        <f aca="false">IF($A158="","",SUMIFS(Costs!$K$5:$K$1004,Costs!$B$5:$B$1004,$A158,Costs!$C$5:$C$1004,"Subcontract"))</f>
        <v/>
      </c>
      <c r="I158" s="29" t="str">
        <f aca="false">IF($A158="","",SUMIFS(Costs!$K$5:$K$1004,Costs!$B$5:$B$1004,$A158,Costs!$C$5:$C$1004,"Other"))</f>
        <v/>
      </c>
      <c r="J158" s="29" t="str">
        <f aca="false">IF($A158="","",SUM(E158:I158))</f>
        <v/>
      </c>
      <c r="K158" s="30" t="str">
        <f aca="false">IF($A158="","",D158-J158)</f>
        <v/>
      </c>
      <c r="L158" s="31" t="str">
        <f aca="false">IF(OR($A158="",N(D158)=0),"",K158/D158)</f>
        <v/>
      </c>
      <c r="M158" s="23" t="str">
        <f aca="false">IF($A158="","",IF(N(D158)=0,"No quote",IF(L158&lt;0,"LOSS",IF(L158&lt;Rates!$E$7,"Below minimum","OK"))))</f>
        <v/>
      </c>
    </row>
    <row r="159" customFormat="false" ht="15" hidden="false" customHeight="false" outlineLevel="0" collapsed="false">
      <c r="A159" s="23" t="str">
        <f aca="false">IF(Jobs!$A$151="","",Jobs!$A$151)</f>
        <v/>
      </c>
      <c r="B159" s="23" t="str">
        <f aca="false">IF($A159="","",Jobs!$B$151&amp;"")</f>
        <v/>
      </c>
      <c r="C159" s="23" t="str">
        <f aca="false">IF($A159="","",Jobs!$H$151&amp;"")</f>
        <v/>
      </c>
      <c r="D159" s="29" t="str">
        <f aca="false">IF($A159="","",N(Jobs!$G$151))</f>
        <v/>
      </c>
      <c r="E159" s="29" t="str">
        <f aca="false">IF($A159="","",SUMIFS(Costs!$K$5:$K$1004,Costs!$B$5:$B$1004,$A159,Costs!$C$5:$C$1004,"Material"))</f>
        <v/>
      </c>
      <c r="F159" s="29" t="str">
        <f aca="false">IF($A159="","",SUMIFS(Costs!$K$5:$K$1004,Costs!$B$5:$B$1004,$A159,Costs!$C$5:$C$1004,"Labour"))</f>
        <v/>
      </c>
      <c r="G159" s="29" t="str">
        <f aca="false">IF($A159="","",F159*Rates!$E$5)</f>
        <v/>
      </c>
      <c r="H159" s="29" t="str">
        <f aca="false">IF($A159="","",SUMIFS(Costs!$K$5:$K$1004,Costs!$B$5:$B$1004,$A159,Costs!$C$5:$C$1004,"Subcontract"))</f>
        <v/>
      </c>
      <c r="I159" s="29" t="str">
        <f aca="false">IF($A159="","",SUMIFS(Costs!$K$5:$K$1004,Costs!$B$5:$B$1004,$A159,Costs!$C$5:$C$1004,"Other"))</f>
        <v/>
      </c>
      <c r="J159" s="29" t="str">
        <f aca="false">IF($A159="","",SUM(E159:I159))</f>
        <v/>
      </c>
      <c r="K159" s="30" t="str">
        <f aca="false">IF($A159="","",D159-J159)</f>
        <v/>
      </c>
      <c r="L159" s="31" t="str">
        <f aca="false">IF(OR($A159="",N(D159)=0),"",K159/D159)</f>
        <v/>
      </c>
      <c r="M159" s="23" t="str">
        <f aca="false">IF($A159="","",IF(N(D159)=0,"No quote",IF(L159&lt;0,"LOSS",IF(L159&lt;Rates!$E$7,"Below minimum","OK"))))</f>
        <v/>
      </c>
    </row>
    <row r="160" customFormat="false" ht="15" hidden="false" customHeight="false" outlineLevel="0" collapsed="false">
      <c r="A160" s="23" t="str">
        <f aca="false">IF(Jobs!$A$152="","",Jobs!$A$152)</f>
        <v/>
      </c>
      <c r="B160" s="23" t="str">
        <f aca="false">IF($A160="","",Jobs!$B$152&amp;"")</f>
        <v/>
      </c>
      <c r="C160" s="23" t="str">
        <f aca="false">IF($A160="","",Jobs!$H$152&amp;"")</f>
        <v/>
      </c>
      <c r="D160" s="29" t="str">
        <f aca="false">IF($A160="","",N(Jobs!$G$152))</f>
        <v/>
      </c>
      <c r="E160" s="29" t="str">
        <f aca="false">IF($A160="","",SUMIFS(Costs!$K$5:$K$1004,Costs!$B$5:$B$1004,$A160,Costs!$C$5:$C$1004,"Material"))</f>
        <v/>
      </c>
      <c r="F160" s="29" t="str">
        <f aca="false">IF($A160="","",SUMIFS(Costs!$K$5:$K$1004,Costs!$B$5:$B$1004,$A160,Costs!$C$5:$C$1004,"Labour"))</f>
        <v/>
      </c>
      <c r="G160" s="29" t="str">
        <f aca="false">IF($A160="","",F160*Rates!$E$5)</f>
        <v/>
      </c>
      <c r="H160" s="29" t="str">
        <f aca="false">IF($A160="","",SUMIFS(Costs!$K$5:$K$1004,Costs!$B$5:$B$1004,$A160,Costs!$C$5:$C$1004,"Subcontract"))</f>
        <v/>
      </c>
      <c r="I160" s="29" t="str">
        <f aca="false">IF($A160="","",SUMIFS(Costs!$K$5:$K$1004,Costs!$B$5:$B$1004,$A160,Costs!$C$5:$C$1004,"Other"))</f>
        <v/>
      </c>
      <c r="J160" s="29" t="str">
        <f aca="false">IF($A160="","",SUM(E160:I160))</f>
        <v/>
      </c>
      <c r="K160" s="30" t="str">
        <f aca="false">IF($A160="","",D160-J160)</f>
        <v/>
      </c>
      <c r="L160" s="31" t="str">
        <f aca="false">IF(OR($A160="",N(D160)=0),"",K160/D160)</f>
        <v/>
      </c>
      <c r="M160" s="23" t="str">
        <f aca="false">IF($A160="","",IF(N(D160)=0,"No quote",IF(L160&lt;0,"LOSS",IF(L160&lt;Rates!$E$7,"Below minimum","OK"))))</f>
        <v/>
      </c>
    </row>
    <row r="161" customFormat="false" ht="15" hidden="false" customHeight="false" outlineLevel="0" collapsed="false">
      <c r="A161" s="23" t="str">
        <f aca="false">IF(Jobs!$A$153="","",Jobs!$A$153)</f>
        <v/>
      </c>
      <c r="B161" s="23" t="str">
        <f aca="false">IF($A161="","",Jobs!$B$153&amp;"")</f>
        <v/>
      </c>
      <c r="C161" s="23" t="str">
        <f aca="false">IF($A161="","",Jobs!$H$153&amp;"")</f>
        <v/>
      </c>
      <c r="D161" s="29" t="str">
        <f aca="false">IF($A161="","",N(Jobs!$G$153))</f>
        <v/>
      </c>
      <c r="E161" s="29" t="str">
        <f aca="false">IF($A161="","",SUMIFS(Costs!$K$5:$K$1004,Costs!$B$5:$B$1004,$A161,Costs!$C$5:$C$1004,"Material"))</f>
        <v/>
      </c>
      <c r="F161" s="29" t="str">
        <f aca="false">IF($A161="","",SUMIFS(Costs!$K$5:$K$1004,Costs!$B$5:$B$1004,$A161,Costs!$C$5:$C$1004,"Labour"))</f>
        <v/>
      </c>
      <c r="G161" s="29" t="str">
        <f aca="false">IF($A161="","",F161*Rates!$E$5)</f>
        <v/>
      </c>
      <c r="H161" s="29" t="str">
        <f aca="false">IF($A161="","",SUMIFS(Costs!$K$5:$K$1004,Costs!$B$5:$B$1004,$A161,Costs!$C$5:$C$1004,"Subcontract"))</f>
        <v/>
      </c>
      <c r="I161" s="29" t="str">
        <f aca="false">IF($A161="","",SUMIFS(Costs!$K$5:$K$1004,Costs!$B$5:$B$1004,$A161,Costs!$C$5:$C$1004,"Other"))</f>
        <v/>
      </c>
      <c r="J161" s="29" t="str">
        <f aca="false">IF($A161="","",SUM(E161:I161))</f>
        <v/>
      </c>
      <c r="K161" s="30" t="str">
        <f aca="false">IF($A161="","",D161-J161)</f>
        <v/>
      </c>
      <c r="L161" s="31" t="str">
        <f aca="false">IF(OR($A161="",N(D161)=0),"",K161/D161)</f>
        <v/>
      </c>
      <c r="M161" s="23" t="str">
        <f aca="false">IF($A161="","",IF(N(D161)=0,"No quote",IF(L161&lt;0,"LOSS",IF(L161&lt;Rates!$E$7,"Below minimum","OK"))))</f>
        <v/>
      </c>
    </row>
    <row r="162" customFormat="false" ht="15" hidden="false" customHeight="false" outlineLevel="0" collapsed="false">
      <c r="A162" s="23" t="str">
        <f aca="false">IF(Jobs!$A$154="","",Jobs!$A$154)</f>
        <v/>
      </c>
      <c r="B162" s="23" t="str">
        <f aca="false">IF($A162="","",Jobs!$B$154&amp;"")</f>
        <v/>
      </c>
      <c r="C162" s="23" t="str">
        <f aca="false">IF($A162="","",Jobs!$H$154&amp;"")</f>
        <v/>
      </c>
      <c r="D162" s="29" t="str">
        <f aca="false">IF($A162="","",N(Jobs!$G$154))</f>
        <v/>
      </c>
      <c r="E162" s="29" t="str">
        <f aca="false">IF($A162="","",SUMIFS(Costs!$K$5:$K$1004,Costs!$B$5:$B$1004,$A162,Costs!$C$5:$C$1004,"Material"))</f>
        <v/>
      </c>
      <c r="F162" s="29" t="str">
        <f aca="false">IF($A162="","",SUMIFS(Costs!$K$5:$K$1004,Costs!$B$5:$B$1004,$A162,Costs!$C$5:$C$1004,"Labour"))</f>
        <v/>
      </c>
      <c r="G162" s="29" t="str">
        <f aca="false">IF($A162="","",F162*Rates!$E$5)</f>
        <v/>
      </c>
      <c r="H162" s="29" t="str">
        <f aca="false">IF($A162="","",SUMIFS(Costs!$K$5:$K$1004,Costs!$B$5:$B$1004,$A162,Costs!$C$5:$C$1004,"Subcontract"))</f>
        <v/>
      </c>
      <c r="I162" s="29" t="str">
        <f aca="false">IF($A162="","",SUMIFS(Costs!$K$5:$K$1004,Costs!$B$5:$B$1004,$A162,Costs!$C$5:$C$1004,"Other"))</f>
        <v/>
      </c>
      <c r="J162" s="29" t="str">
        <f aca="false">IF($A162="","",SUM(E162:I162))</f>
        <v/>
      </c>
      <c r="K162" s="30" t="str">
        <f aca="false">IF($A162="","",D162-J162)</f>
        <v/>
      </c>
      <c r="L162" s="31" t="str">
        <f aca="false">IF(OR($A162="",N(D162)=0),"",K162/D162)</f>
        <v/>
      </c>
      <c r="M162" s="23" t="str">
        <f aca="false">IF($A162="","",IF(N(D162)=0,"No quote",IF(L162&lt;0,"LOSS",IF(L162&lt;Rates!$E$7,"Below minimum","OK"))))</f>
        <v/>
      </c>
    </row>
    <row r="163" customFormat="false" ht="15" hidden="false" customHeight="false" outlineLevel="0" collapsed="false">
      <c r="A163" s="23" t="str">
        <f aca="false">IF(Jobs!$A$155="","",Jobs!$A$155)</f>
        <v/>
      </c>
      <c r="B163" s="23" t="str">
        <f aca="false">IF($A163="","",Jobs!$B$155&amp;"")</f>
        <v/>
      </c>
      <c r="C163" s="23" t="str">
        <f aca="false">IF($A163="","",Jobs!$H$155&amp;"")</f>
        <v/>
      </c>
      <c r="D163" s="29" t="str">
        <f aca="false">IF($A163="","",N(Jobs!$G$155))</f>
        <v/>
      </c>
      <c r="E163" s="29" t="str">
        <f aca="false">IF($A163="","",SUMIFS(Costs!$K$5:$K$1004,Costs!$B$5:$B$1004,$A163,Costs!$C$5:$C$1004,"Material"))</f>
        <v/>
      </c>
      <c r="F163" s="29" t="str">
        <f aca="false">IF($A163="","",SUMIFS(Costs!$K$5:$K$1004,Costs!$B$5:$B$1004,$A163,Costs!$C$5:$C$1004,"Labour"))</f>
        <v/>
      </c>
      <c r="G163" s="29" t="str">
        <f aca="false">IF($A163="","",F163*Rates!$E$5)</f>
        <v/>
      </c>
      <c r="H163" s="29" t="str">
        <f aca="false">IF($A163="","",SUMIFS(Costs!$K$5:$K$1004,Costs!$B$5:$B$1004,$A163,Costs!$C$5:$C$1004,"Subcontract"))</f>
        <v/>
      </c>
      <c r="I163" s="29" t="str">
        <f aca="false">IF($A163="","",SUMIFS(Costs!$K$5:$K$1004,Costs!$B$5:$B$1004,$A163,Costs!$C$5:$C$1004,"Other"))</f>
        <v/>
      </c>
      <c r="J163" s="29" t="str">
        <f aca="false">IF($A163="","",SUM(E163:I163))</f>
        <v/>
      </c>
      <c r="K163" s="30" t="str">
        <f aca="false">IF($A163="","",D163-J163)</f>
        <v/>
      </c>
      <c r="L163" s="31" t="str">
        <f aca="false">IF(OR($A163="",N(D163)=0),"",K163/D163)</f>
        <v/>
      </c>
      <c r="M163" s="23" t="str">
        <f aca="false">IF($A163="","",IF(N(D163)=0,"No quote",IF(L163&lt;0,"LOSS",IF(L163&lt;Rates!$E$7,"Below minimum","OK"))))</f>
        <v/>
      </c>
    </row>
    <row r="164" customFormat="false" ht="15" hidden="false" customHeight="false" outlineLevel="0" collapsed="false">
      <c r="A164" s="23" t="str">
        <f aca="false">IF(Jobs!$A$156="","",Jobs!$A$156)</f>
        <v/>
      </c>
      <c r="B164" s="23" t="str">
        <f aca="false">IF($A164="","",Jobs!$B$156&amp;"")</f>
        <v/>
      </c>
      <c r="C164" s="23" t="str">
        <f aca="false">IF($A164="","",Jobs!$H$156&amp;"")</f>
        <v/>
      </c>
      <c r="D164" s="29" t="str">
        <f aca="false">IF($A164="","",N(Jobs!$G$156))</f>
        <v/>
      </c>
      <c r="E164" s="29" t="str">
        <f aca="false">IF($A164="","",SUMIFS(Costs!$K$5:$K$1004,Costs!$B$5:$B$1004,$A164,Costs!$C$5:$C$1004,"Material"))</f>
        <v/>
      </c>
      <c r="F164" s="29" t="str">
        <f aca="false">IF($A164="","",SUMIFS(Costs!$K$5:$K$1004,Costs!$B$5:$B$1004,$A164,Costs!$C$5:$C$1004,"Labour"))</f>
        <v/>
      </c>
      <c r="G164" s="29" t="str">
        <f aca="false">IF($A164="","",F164*Rates!$E$5)</f>
        <v/>
      </c>
      <c r="H164" s="29" t="str">
        <f aca="false">IF($A164="","",SUMIFS(Costs!$K$5:$K$1004,Costs!$B$5:$B$1004,$A164,Costs!$C$5:$C$1004,"Subcontract"))</f>
        <v/>
      </c>
      <c r="I164" s="29" t="str">
        <f aca="false">IF($A164="","",SUMIFS(Costs!$K$5:$K$1004,Costs!$B$5:$B$1004,$A164,Costs!$C$5:$C$1004,"Other"))</f>
        <v/>
      </c>
      <c r="J164" s="29" t="str">
        <f aca="false">IF($A164="","",SUM(E164:I164))</f>
        <v/>
      </c>
      <c r="K164" s="30" t="str">
        <f aca="false">IF($A164="","",D164-J164)</f>
        <v/>
      </c>
      <c r="L164" s="31" t="str">
        <f aca="false">IF(OR($A164="",N(D164)=0),"",K164/D164)</f>
        <v/>
      </c>
      <c r="M164" s="23" t="str">
        <f aca="false">IF($A164="","",IF(N(D164)=0,"No quote",IF(L164&lt;0,"LOSS",IF(L164&lt;Rates!$E$7,"Below minimum","OK"))))</f>
        <v/>
      </c>
    </row>
    <row r="165" customFormat="false" ht="15" hidden="false" customHeight="false" outlineLevel="0" collapsed="false">
      <c r="A165" s="23" t="str">
        <f aca="false">IF(Jobs!$A$157="","",Jobs!$A$157)</f>
        <v/>
      </c>
      <c r="B165" s="23" t="str">
        <f aca="false">IF($A165="","",Jobs!$B$157&amp;"")</f>
        <v/>
      </c>
      <c r="C165" s="23" t="str">
        <f aca="false">IF($A165="","",Jobs!$H$157&amp;"")</f>
        <v/>
      </c>
      <c r="D165" s="29" t="str">
        <f aca="false">IF($A165="","",N(Jobs!$G$157))</f>
        <v/>
      </c>
      <c r="E165" s="29" t="str">
        <f aca="false">IF($A165="","",SUMIFS(Costs!$K$5:$K$1004,Costs!$B$5:$B$1004,$A165,Costs!$C$5:$C$1004,"Material"))</f>
        <v/>
      </c>
      <c r="F165" s="29" t="str">
        <f aca="false">IF($A165="","",SUMIFS(Costs!$K$5:$K$1004,Costs!$B$5:$B$1004,$A165,Costs!$C$5:$C$1004,"Labour"))</f>
        <v/>
      </c>
      <c r="G165" s="29" t="str">
        <f aca="false">IF($A165="","",F165*Rates!$E$5)</f>
        <v/>
      </c>
      <c r="H165" s="29" t="str">
        <f aca="false">IF($A165="","",SUMIFS(Costs!$K$5:$K$1004,Costs!$B$5:$B$1004,$A165,Costs!$C$5:$C$1004,"Subcontract"))</f>
        <v/>
      </c>
      <c r="I165" s="29" t="str">
        <f aca="false">IF($A165="","",SUMIFS(Costs!$K$5:$K$1004,Costs!$B$5:$B$1004,$A165,Costs!$C$5:$C$1004,"Other"))</f>
        <v/>
      </c>
      <c r="J165" s="29" t="str">
        <f aca="false">IF($A165="","",SUM(E165:I165))</f>
        <v/>
      </c>
      <c r="K165" s="30" t="str">
        <f aca="false">IF($A165="","",D165-J165)</f>
        <v/>
      </c>
      <c r="L165" s="31" t="str">
        <f aca="false">IF(OR($A165="",N(D165)=0),"",K165/D165)</f>
        <v/>
      </c>
      <c r="M165" s="23" t="str">
        <f aca="false">IF($A165="","",IF(N(D165)=0,"No quote",IF(L165&lt;0,"LOSS",IF(L165&lt;Rates!$E$7,"Below minimum","OK"))))</f>
        <v/>
      </c>
    </row>
    <row r="166" customFormat="false" ht="15" hidden="false" customHeight="false" outlineLevel="0" collapsed="false">
      <c r="A166" s="23" t="str">
        <f aca="false">IF(Jobs!$A$158="","",Jobs!$A$158)</f>
        <v/>
      </c>
      <c r="B166" s="23" t="str">
        <f aca="false">IF($A166="","",Jobs!$B$158&amp;"")</f>
        <v/>
      </c>
      <c r="C166" s="23" t="str">
        <f aca="false">IF($A166="","",Jobs!$H$158&amp;"")</f>
        <v/>
      </c>
      <c r="D166" s="29" t="str">
        <f aca="false">IF($A166="","",N(Jobs!$G$158))</f>
        <v/>
      </c>
      <c r="E166" s="29" t="str">
        <f aca="false">IF($A166="","",SUMIFS(Costs!$K$5:$K$1004,Costs!$B$5:$B$1004,$A166,Costs!$C$5:$C$1004,"Material"))</f>
        <v/>
      </c>
      <c r="F166" s="29" t="str">
        <f aca="false">IF($A166="","",SUMIFS(Costs!$K$5:$K$1004,Costs!$B$5:$B$1004,$A166,Costs!$C$5:$C$1004,"Labour"))</f>
        <v/>
      </c>
      <c r="G166" s="29" t="str">
        <f aca="false">IF($A166="","",F166*Rates!$E$5)</f>
        <v/>
      </c>
      <c r="H166" s="29" t="str">
        <f aca="false">IF($A166="","",SUMIFS(Costs!$K$5:$K$1004,Costs!$B$5:$B$1004,$A166,Costs!$C$5:$C$1004,"Subcontract"))</f>
        <v/>
      </c>
      <c r="I166" s="29" t="str">
        <f aca="false">IF($A166="","",SUMIFS(Costs!$K$5:$K$1004,Costs!$B$5:$B$1004,$A166,Costs!$C$5:$C$1004,"Other"))</f>
        <v/>
      </c>
      <c r="J166" s="29" t="str">
        <f aca="false">IF($A166="","",SUM(E166:I166))</f>
        <v/>
      </c>
      <c r="K166" s="30" t="str">
        <f aca="false">IF($A166="","",D166-J166)</f>
        <v/>
      </c>
      <c r="L166" s="31" t="str">
        <f aca="false">IF(OR($A166="",N(D166)=0),"",K166/D166)</f>
        <v/>
      </c>
      <c r="M166" s="23" t="str">
        <f aca="false">IF($A166="","",IF(N(D166)=0,"No quote",IF(L166&lt;0,"LOSS",IF(L166&lt;Rates!$E$7,"Below minimum","OK"))))</f>
        <v/>
      </c>
    </row>
    <row r="167" customFormat="false" ht="15" hidden="false" customHeight="false" outlineLevel="0" collapsed="false">
      <c r="A167" s="23" t="str">
        <f aca="false">IF(Jobs!$A$159="","",Jobs!$A$159)</f>
        <v/>
      </c>
      <c r="B167" s="23" t="str">
        <f aca="false">IF($A167="","",Jobs!$B$159&amp;"")</f>
        <v/>
      </c>
      <c r="C167" s="23" t="str">
        <f aca="false">IF($A167="","",Jobs!$H$159&amp;"")</f>
        <v/>
      </c>
      <c r="D167" s="29" t="str">
        <f aca="false">IF($A167="","",N(Jobs!$G$159))</f>
        <v/>
      </c>
      <c r="E167" s="29" t="str">
        <f aca="false">IF($A167="","",SUMIFS(Costs!$K$5:$K$1004,Costs!$B$5:$B$1004,$A167,Costs!$C$5:$C$1004,"Material"))</f>
        <v/>
      </c>
      <c r="F167" s="29" t="str">
        <f aca="false">IF($A167="","",SUMIFS(Costs!$K$5:$K$1004,Costs!$B$5:$B$1004,$A167,Costs!$C$5:$C$1004,"Labour"))</f>
        <v/>
      </c>
      <c r="G167" s="29" t="str">
        <f aca="false">IF($A167="","",F167*Rates!$E$5)</f>
        <v/>
      </c>
      <c r="H167" s="29" t="str">
        <f aca="false">IF($A167="","",SUMIFS(Costs!$K$5:$K$1004,Costs!$B$5:$B$1004,$A167,Costs!$C$5:$C$1004,"Subcontract"))</f>
        <v/>
      </c>
      <c r="I167" s="29" t="str">
        <f aca="false">IF($A167="","",SUMIFS(Costs!$K$5:$K$1004,Costs!$B$5:$B$1004,$A167,Costs!$C$5:$C$1004,"Other"))</f>
        <v/>
      </c>
      <c r="J167" s="29" t="str">
        <f aca="false">IF($A167="","",SUM(E167:I167))</f>
        <v/>
      </c>
      <c r="K167" s="30" t="str">
        <f aca="false">IF($A167="","",D167-J167)</f>
        <v/>
      </c>
      <c r="L167" s="31" t="str">
        <f aca="false">IF(OR($A167="",N(D167)=0),"",K167/D167)</f>
        <v/>
      </c>
      <c r="M167" s="23" t="str">
        <f aca="false">IF($A167="","",IF(N(D167)=0,"No quote",IF(L167&lt;0,"LOSS",IF(L167&lt;Rates!$E$7,"Below minimum","OK"))))</f>
        <v/>
      </c>
    </row>
    <row r="168" customFormat="false" ht="15" hidden="false" customHeight="false" outlineLevel="0" collapsed="false">
      <c r="A168" s="23" t="str">
        <f aca="false">IF(Jobs!$A$160="","",Jobs!$A$160)</f>
        <v/>
      </c>
      <c r="B168" s="23" t="str">
        <f aca="false">IF($A168="","",Jobs!$B$160&amp;"")</f>
        <v/>
      </c>
      <c r="C168" s="23" t="str">
        <f aca="false">IF($A168="","",Jobs!$H$160&amp;"")</f>
        <v/>
      </c>
      <c r="D168" s="29" t="str">
        <f aca="false">IF($A168="","",N(Jobs!$G$160))</f>
        <v/>
      </c>
      <c r="E168" s="29" t="str">
        <f aca="false">IF($A168="","",SUMIFS(Costs!$K$5:$K$1004,Costs!$B$5:$B$1004,$A168,Costs!$C$5:$C$1004,"Material"))</f>
        <v/>
      </c>
      <c r="F168" s="29" t="str">
        <f aca="false">IF($A168="","",SUMIFS(Costs!$K$5:$K$1004,Costs!$B$5:$B$1004,$A168,Costs!$C$5:$C$1004,"Labour"))</f>
        <v/>
      </c>
      <c r="G168" s="29" t="str">
        <f aca="false">IF($A168="","",F168*Rates!$E$5)</f>
        <v/>
      </c>
      <c r="H168" s="29" t="str">
        <f aca="false">IF($A168="","",SUMIFS(Costs!$K$5:$K$1004,Costs!$B$5:$B$1004,$A168,Costs!$C$5:$C$1004,"Subcontract"))</f>
        <v/>
      </c>
      <c r="I168" s="29" t="str">
        <f aca="false">IF($A168="","",SUMIFS(Costs!$K$5:$K$1004,Costs!$B$5:$B$1004,$A168,Costs!$C$5:$C$1004,"Other"))</f>
        <v/>
      </c>
      <c r="J168" s="29" t="str">
        <f aca="false">IF($A168="","",SUM(E168:I168))</f>
        <v/>
      </c>
      <c r="K168" s="30" t="str">
        <f aca="false">IF($A168="","",D168-J168)</f>
        <v/>
      </c>
      <c r="L168" s="31" t="str">
        <f aca="false">IF(OR($A168="",N(D168)=0),"",K168/D168)</f>
        <v/>
      </c>
      <c r="M168" s="23" t="str">
        <f aca="false">IF($A168="","",IF(N(D168)=0,"No quote",IF(L168&lt;0,"LOSS",IF(L168&lt;Rates!$E$7,"Below minimum","OK"))))</f>
        <v/>
      </c>
    </row>
    <row r="169" customFormat="false" ht="15" hidden="false" customHeight="false" outlineLevel="0" collapsed="false">
      <c r="A169" s="23" t="str">
        <f aca="false">IF(Jobs!$A$161="","",Jobs!$A$161)</f>
        <v/>
      </c>
      <c r="B169" s="23" t="str">
        <f aca="false">IF($A169="","",Jobs!$B$161&amp;"")</f>
        <v/>
      </c>
      <c r="C169" s="23" t="str">
        <f aca="false">IF($A169="","",Jobs!$H$161&amp;"")</f>
        <v/>
      </c>
      <c r="D169" s="29" t="str">
        <f aca="false">IF($A169="","",N(Jobs!$G$161))</f>
        <v/>
      </c>
      <c r="E169" s="29" t="str">
        <f aca="false">IF($A169="","",SUMIFS(Costs!$K$5:$K$1004,Costs!$B$5:$B$1004,$A169,Costs!$C$5:$C$1004,"Material"))</f>
        <v/>
      </c>
      <c r="F169" s="29" t="str">
        <f aca="false">IF($A169="","",SUMIFS(Costs!$K$5:$K$1004,Costs!$B$5:$B$1004,$A169,Costs!$C$5:$C$1004,"Labour"))</f>
        <v/>
      </c>
      <c r="G169" s="29" t="str">
        <f aca="false">IF($A169="","",F169*Rates!$E$5)</f>
        <v/>
      </c>
      <c r="H169" s="29" t="str">
        <f aca="false">IF($A169="","",SUMIFS(Costs!$K$5:$K$1004,Costs!$B$5:$B$1004,$A169,Costs!$C$5:$C$1004,"Subcontract"))</f>
        <v/>
      </c>
      <c r="I169" s="29" t="str">
        <f aca="false">IF($A169="","",SUMIFS(Costs!$K$5:$K$1004,Costs!$B$5:$B$1004,$A169,Costs!$C$5:$C$1004,"Other"))</f>
        <v/>
      </c>
      <c r="J169" s="29" t="str">
        <f aca="false">IF($A169="","",SUM(E169:I169))</f>
        <v/>
      </c>
      <c r="K169" s="30" t="str">
        <f aca="false">IF($A169="","",D169-J169)</f>
        <v/>
      </c>
      <c r="L169" s="31" t="str">
        <f aca="false">IF(OR($A169="",N(D169)=0),"",K169/D169)</f>
        <v/>
      </c>
      <c r="M169" s="23" t="str">
        <f aca="false">IF($A169="","",IF(N(D169)=0,"No quote",IF(L169&lt;0,"LOSS",IF(L169&lt;Rates!$E$7,"Below minimum","OK"))))</f>
        <v/>
      </c>
    </row>
    <row r="170" customFormat="false" ht="15" hidden="false" customHeight="false" outlineLevel="0" collapsed="false">
      <c r="A170" s="23" t="str">
        <f aca="false">IF(Jobs!$A$162="","",Jobs!$A$162)</f>
        <v/>
      </c>
      <c r="B170" s="23" t="str">
        <f aca="false">IF($A170="","",Jobs!$B$162&amp;"")</f>
        <v/>
      </c>
      <c r="C170" s="23" t="str">
        <f aca="false">IF($A170="","",Jobs!$H$162&amp;"")</f>
        <v/>
      </c>
      <c r="D170" s="29" t="str">
        <f aca="false">IF($A170="","",N(Jobs!$G$162))</f>
        <v/>
      </c>
      <c r="E170" s="29" t="str">
        <f aca="false">IF($A170="","",SUMIFS(Costs!$K$5:$K$1004,Costs!$B$5:$B$1004,$A170,Costs!$C$5:$C$1004,"Material"))</f>
        <v/>
      </c>
      <c r="F170" s="29" t="str">
        <f aca="false">IF($A170="","",SUMIFS(Costs!$K$5:$K$1004,Costs!$B$5:$B$1004,$A170,Costs!$C$5:$C$1004,"Labour"))</f>
        <v/>
      </c>
      <c r="G170" s="29" t="str">
        <f aca="false">IF($A170="","",F170*Rates!$E$5)</f>
        <v/>
      </c>
      <c r="H170" s="29" t="str">
        <f aca="false">IF($A170="","",SUMIFS(Costs!$K$5:$K$1004,Costs!$B$5:$B$1004,$A170,Costs!$C$5:$C$1004,"Subcontract"))</f>
        <v/>
      </c>
      <c r="I170" s="29" t="str">
        <f aca="false">IF($A170="","",SUMIFS(Costs!$K$5:$K$1004,Costs!$B$5:$B$1004,$A170,Costs!$C$5:$C$1004,"Other"))</f>
        <v/>
      </c>
      <c r="J170" s="29" t="str">
        <f aca="false">IF($A170="","",SUM(E170:I170))</f>
        <v/>
      </c>
      <c r="K170" s="30" t="str">
        <f aca="false">IF($A170="","",D170-J170)</f>
        <v/>
      </c>
      <c r="L170" s="31" t="str">
        <f aca="false">IF(OR($A170="",N(D170)=0),"",K170/D170)</f>
        <v/>
      </c>
      <c r="M170" s="23" t="str">
        <f aca="false">IF($A170="","",IF(N(D170)=0,"No quote",IF(L170&lt;0,"LOSS",IF(L170&lt;Rates!$E$7,"Below minimum","OK"))))</f>
        <v/>
      </c>
    </row>
    <row r="171" customFormat="false" ht="15" hidden="false" customHeight="false" outlineLevel="0" collapsed="false">
      <c r="A171" s="23" t="str">
        <f aca="false">IF(Jobs!$A$163="","",Jobs!$A$163)</f>
        <v/>
      </c>
      <c r="B171" s="23" t="str">
        <f aca="false">IF($A171="","",Jobs!$B$163&amp;"")</f>
        <v/>
      </c>
      <c r="C171" s="23" t="str">
        <f aca="false">IF($A171="","",Jobs!$H$163&amp;"")</f>
        <v/>
      </c>
      <c r="D171" s="29" t="str">
        <f aca="false">IF($A171="","",N(Jobs!$G$163))</f>
        <v/>
      </c>
      <c r="E171" s="29" t="str">
        <f aca="false">IF($A171="","",SUMIFS(Costs!$K$5:$K$1004,Costs!$B$5:$B$1004,$A171,Costs!$C$5:$C$1004,"Material"))</f>
        <v/>
      </c>
      <c r="F171" s="29" t="str">
        <f aca="false">IF($A171="","",SUMIFS(Costs!$K$5:$K$1004,Costs!$B$5:$B$1004,$A171,Costs!$C$5:$C$1004,"Labour"))</f>
        <v/>
      </c>
      <c r="G171" s="29" t="str">
        <f aca="false">IF($A171="","",F171*Rates!$E$5)</f>
        <v/>
      </c>
      <c r="H171" s="29" t="str">
        <f aca="false">IF($A171="","",SUMIFS(Costs!$K$5:$K$1004,Costs!$B$5:$B$1004,$A171,Costs!$C$5:$C$1004,"Subcontract"))</f>
        <v/>
      </c>
      <c r="I171" s="29" t="str">
        <f aca="false">IF($A171="","",SUMIFS(Costs!$K$5:$K$1004,Costs!$B$5:$B$1004,$A171,Costs!$C$5:$C$1004,"Other"))</f>
        <v/>
      </c>
      <c r="J171" s="29" t="str">
        <f aca="false">IF($A171="","",SUM(E171:I171))</f>
        <v/>
      </c>
      <c r="K171" s="30" t="str">
        <f aca="false">IF($A171="","",D171-J171)</f>
        <v/>
      </c>
      <c r="L171" s="31" t="str">
        <f aca="false">IF(OR($A171="",N(D171)=0),"",K171/D171)</f>
        <v/>
      </c>
      <c r="M171" s="23" t="str">
        <f aca="false">IF($A171="","",IF(N(D171)=0,"No quote",IF(L171&lt;0,"LOSS",IF(L171&lt;Rates!$E$7,"Below minimum","OK"))))</f>
        <v/>
      </c>
    </row>
    <row r="172" customFormat="false" ht="15" hidden="false" customHeight="false" outlineLevel="0" collapsed="false">
      <c r="A172" s="23" t="str">
        <f aca="false">IF(Jobs!$A$164="","",Jobs!$A$164)</f>
        <v/>
      </c>
      <c r="B172" s="23" t="str">
        <f aca="false">IF($A172="","",Jobs!$B$164&amp;"")</f>
        <v/>
      </c>
      <c r="C172" s="23" t="str">
        <f aca="false">IF($A172="","",Jobs!$H$164&amp;"")</f>
        <v/>
      </c>
      <c r="D172" s="29" t="str">
        <f aca="false">IF($A172="","",N(Jobs!$G$164))</f>
        <v/>
      </c>
      <c r="E172" s="29" t="str">
        <f aca="false">IF($A172="","",SUMIFS(Costs!$K$5:$K$1004,Costs!$B$5:$B$1004,$A172,Costs!$C$5:$C$1004,"Material"))</f>
        <v/>
      </c>
      <c r="F172" s="29" t="str">
        <f aca="false">IF($A172="","",SUMIFS(Costs!$K$5:$K$1004,Costs!$B$5:$B$1004,$A172,Costs!$C$5:$C$1004,"Labour"))</f>
        <v/>
      </c>
      <c r="G172" s="29" t="str">
        <f aca="false">IF($A172="","",F172*Rates!$E$5)</f>
        <v/>
      </c>
      <c r="H172" s="29" t="str">
        <f aca="false">IF($A172="","",SUMIFS(Costs!$K$5:$K$1004,Costs!$B$5:$B$1004,$A172,Costs!$C$5:$C$1004,"Subcontract"))</f>
        <v/>
      </c>
      <c r="I172" s="29" t="str">
        <f aca="false">IF($A172="","",SUMIFS(Costs!$K$5:$K$1004,Costs!$B$5:$B$1004,$A172,Costs!$C$5:$C$1004,"Other"))</f>
        <v/>
      </c>
      <c r="J172" s="29" t="str">
        <f aca="false">IF($A172="","",SUM(E172:I172))</f>
        <v/>
      </c>
      <c r="K172" s="30" t="str">
        <f aca="false">IF($A172="","",D172-J172)</f>
        <v/>
      </c>
      <c r="L172" s="31" t="str">
        <f aca="false">IF(OR($A172="",N(D172)=0),"",K172/D172)</f>
        <v/>
      </c>
      <c r="M172" s="23" t="str">
        <f aca="false">IF($A172="","",IF(N(D172)=0,"No quote",IF(L172&lt;0,"LOSS",IF(L172&lt;Rates!$E$7,"Below minimum","OK"))))</f>
        <v/>
      </c>
    </row>
    <row r="173" customFormat="false" ht="15" hidden="false" customHeight="false" outlineLevel="0" collapsed="false">
      <c r="A173" s="23" t="str">
        <f aca="false">IF(Jobs!$A$165="","",Jobs!$A$165)</f>
        <v/>
      </c>
      <c r="B173" s="23" t="str">
        <f aca="false">IF($A173="","",Jobs!$B$165&amp;"")</f>
        <v/>
      </c>
      <c r="C173" s="23" t="str">
        <f aca="false">IF($A173="","",Jobs!$H$165&amp;"")</f>
        <v/>
      </c>
      <c r="D173" s="29" t="str">
        <f aca="false">IF($A173="","",N(Jobs!$G$165))</f>
        <v/>
      </c>
      <c r="E173" s="29" t="str">
        <f aca="false">IF($A173="","",SUMIFS(Costs!$K$5:$K$1004,Costs!$B$5:$B$1004,$A173,Costs!$C$5:$C$1004,"Material"))</f>
        <v/>
      </c>
      <c r="F173" s="29" t="str">
        <f aca="false">IF($A173="","",SUMIFS(Costs!$K$5:$K$1004,Costs!$B$5:$B$1004,$A173,Costs!$C$5:$C$1004,"Labour"))</f>
        <v/>
      </c>
      <c r="G173" s="29" t="str">
        <f aca="false">IF($A173="","",F173*Rates!$E$5)</f>
        <v/>
      </c>
      <c r="H173" s="29" t="str">
        <f aca="false">IF($A173="","",SUMIFS(Costs!$K$5:$K$1004,Costs!$B$5:$B$1004,$A173,Costs!$C$5:$C$1004,"Subcontract"))</f>
        <v/>
      </c>
      <c r="I173" s="29" t="str">
        <f aca="false">IF($A173="","",SUMIFS(Costs!$K$5:$K$1004,Costs!$B$5:$B$1004,$A173,Costs!$C$5:$C$1004,"Other"))</f>
        <v/>
      </c>
      <c r="J173" s="29" t="str">
        <f aca="false">IF($A173="","",SUM(E173:I173))</f>
        <v/>
      </c>
      <c r="K173" s="30" t="str">
        <f aca="false">IF($A173="","",D173-J173)</f>
        <v/>
      </c>
      <c r="L173" s="31" t="str">
        <f aca="false">IF(OR($A173="",N(D173)=0),"",K173/D173)</f>
        <v/>
      </c>
      <c r="M173" s="23" t="str">
        <f aca="false">IF($A173="","",IF(N(D173)=0,"No quote",IF(L173&lt;0,"LOSS",IF(L173&lt;Rates!$E$7,"Below minimum","OK"))))</f>
        <v/>
      </c>
    </row>
    <row r="174" customFormat="false" ht="15" hidden="false" customHeight="false" outlineLevel="0" collapsed="false">
      <c r="A174" s="23" t="str">
        <f aca="false">IF(Jobs!$A$166="","",Jobs!$A$166)</f>
        <v/>
      </c>
      <c r="B174" s="23" t="str">
        <f aca="false">IF($A174="","",Jobs!$B$166&amp;"")</f>
        <v/>
      </c>
      <c r="C174" s="23" t="str">
        <f aca="false">IF($A174="","",Jobs!$H$166&amp;"")</f>
        <v/>
      </c>
      <c r="D174" s="29" t="str">
        <f aca="false">IF($A174="","",N(Jobs!$G$166))</f>
        <v/>
      </c>
      <c r="E174" s="29" t="str">
        <f aca="false">IF($A174="","",SUMIFS(Costs!$K$5:$K$1004,Costs!$B$5:$B$1004,$A174,Costs!$C$5:$C$1004,"Material"))</f>
        <v/>
      </c>
      <c r="F174" s="29" t="str">
        <f aca="false">IF($A174="","",SUMIFS(Costs!$K$5:$K$1004,Costs!$B$5:$B$1004,$A174,Costs!$C$5:$C$1004,"Labour"))</f>
        <v/>
      </c>
      <c r="G174" s="29" t="str">
        <f aca="false">IF($A174="","",F174*Rates!$E$5)</f>
        <v/>
      </c>
      <c r="H174" s="29" t="str">
        <f aca="false">IF($A174="","",SUMIFS(Costs!$K$5:$K$1004,Costs!$B$5:$B$1004,$A174,Costs!$C$5:$C$1004,"Subcontract"))</f>
        <v/>
      </c>
      <c r="I174" s="29" t="str">
        <f aca="false">IF($A174="","",SUMIFS(Costs!$K$5:$K$1004,Costs!$B$5:$B$1004,$A174,Costs!$C$5:$C$1004,"Other"))</f>
        <v/>
      </c>
      <c r="J174" s="29" t="str">
        <f aca="false">IF($A174="","",SUM(E174:I174))</f>
        <v/>
      </c>
      <c r="K174" s="30" t="str">
        <f aca="false">IF($A174="","",D174-J174)</f>
        <v/>
      </c>
      <c r="L174" s="31" t="str">
        <f aca="false">IF(OR($A174="",N(D174)=0),"",K174/D174)</f>
        <v/>
      </c>
      <c r="M174" s="23" t="str">
        <f aca="false">IF($A174="","",IF(N(D174)=0,"No quote",IF(L174&lt;0,"LOSS",IF(L174&lt;Rates!$E$7,"Below minimum","OK"))))</f>
        <v/>
      </c>
    </row>
    <row r="175" customFormat="false" ht="15" hidden="false" customHeight="false" outlineLevel="0" collapsed="false">
      <c r="A175" s="23" t="str">
        <f aca="false">IF(Jobs!$A$167="","",Jobs!$A$167)</f>
        <v/>
      </c>
      <c r="B175" s="23" t="str">
        <f aca="false">IF($A175="","",Jobs!$B$167&amp;"")</f>
        <v/>
      </c>
      <c r="C175" s="23" t="str">
        <f aca="false">IF($A175="","",Jobs!$H$167&amp;"")</f>
        <v/>
      </c>
      <c r="D175" s="29" t="str">
        <f aca="false">IF($A175="","",N(Jobs!$G$167))</f>
        <v/>
      </c>
      <c r="E175" s="29" t="str">
        <f aca="false">IF($A175="","",SUMIFS(Costs!$K$5:$K$1004,Costs!$B$5:$B$1004,$A175,Costs!$C$5:$C$1004,"Material"))</f>
        <v/>
      </c>
      <c r="F175" s="29" t="str">
        <f aca="false">IF($A175="","",SUMIFS(Costs!$K$5:$K$1004,Costs!$B$5:$B$1004,$A175,Costs!$C$5:$C$1004,"Labour"))</f>
        <v/>
      </c>
      <c r="G175" s="29" t="str">
        <f aca="false">IF($A175="","",F175*Rates!$E$5)</f>
        <v/>
      </c>
      <c r="H175" s="29" t="str">
        <f aca="false">IF($A175="","",SUMIFS(Costs!$K$5:$K$1004,Costs!$B$5:$B$1004,$A175,Costs!$C$5:$C$1004,"Subcontract"))</f>
        <v/>
      </c>
      <c r="I175" s="29" t="str">
        <f aca="false">IF($A175="","",SUMIFS(Costs!$K$5:$K$1004,Costs!$B$5:$B$1004,$A175,Costs!$C$5:$C$1004,"Other"))</f>
        <v/>
      </c>
      <c r="J175" s="29" t="str">
        <f aca="false">IF($A175="","",SUM(E175:I175))</f>
        <v/>
      </c>
      <c r="K175" s="30" t="str">
        <f aca="false">IF($A175="","",D175-J175)</f>
        <v/>
      </c>
      <c r="L175" s="31" t="str">
        <f aca="false">IF(OR($A175="",N(D175)=0),"",K175/D175)</f>
        <v/>
      </c>
      <c r="M175" s="23" t="str">
        <f aca="false">IF($A175="","",IF(N(D175)=0,"No quote",IF(L175&lt;0,"LOSS",IF(L175&lt;Rates!$E$7,"Below minimum","OK"))))</f>
        <v/>
      </c>
    </row>
    <row r="176" customFormat="false" ht="15" hidden="false" customHeight="false" outlineLevel="0" collapsed="false">
      <c r="A176" s="23" t="str">
        <f aca="false">IF(Jobs!$A$168="","",Jobs!$A$168)</f>
        <v/>
      </c>
      <c r="B176" s="23" t="str">
        <f aca="false">IF($A176="","",Jobs!$B$168&amp;"")</f>
        <v/>
      </c>
      <c r="C176" s="23" t="str">
        <f aca="false">IF($A176="","",Jobs!$H$168&amp;"")</f>
        <v/>
      </c>
      <c r="D176" s="29" t="str">
        <f aca="false">IF($A176="","",N(Jobs!$G$168))</f>
        <v/>
      </c>
      <c r="E176" s="29" t="str">
        <f aca="false">IF($A176="","",SUMIFS(Costs!$K$5:$K$1004,Costs!$B$5:$B$1004,$A176,Costs!$C$5:$C$1004,"Material"))</f>
        <v/>
      </c>
      <c r="F176" s="29" t="str">
        <f aca="false">IF($A176="","",SUMIFS(Costs!$K$5:$K$1004,Costs!$B$5:$B$1004,$A176,Costs!$C$5:$C$1004,"Labour"))</f>
        <v/>
      </c>
      <c r="G176" s="29" t="str">
        <f aca="false">IF($A176="","",F176*Rates!$E$5)</f>
        <v/>
      </c>
      <c r="H176" s="29" t="str">
        <f aca="false">IF($A176="","",SUMIFS(Costs!$K$5:$K$1004,Costs!$B$5:$B$1004,$A176,Costs!$C$5:$C$1004,"Subcontract"))</f>
        <v/>
      </c>
      <c r="I176" s="29" t="str">
        <f aca="false">IF($A176="","",SUMIFS(Costs!$K$5:$K$1004,Costs!$B$5:$B$1004,$A176,Costs!$C$5:$C$1004,"Other"))</f>
        <v/>
      </c>
      <c r="J176" s="29" t="str">
        <f aca="false">IF($A176="","",SUM(E176:I176))</f>
        <v/>
      </c>
      <c r="K176" s="30" t="str">
        <f aca="false">IF($A176="","",D176-J176)</f>
        <v/>
      </c>
      <c r="L176" s="31" t="str">
        <f aca="false">IF(OR($A176="",N(D176)=0),"",K176/D176)</f>
        <v/>
      </c>
      <c r="M176" s="23" t="str">
        <f aca="false">IF($A176="","",IF(N(D176)=0,"No quote",IF(L176&lt;0,"LOSS",IF(L176&lt;Rates!$E$7,"Below minimum","OK"))))</f>
        <v/>
      </c>
    </row>
    <row r="177" customFormat="false" ht="15" hidden="false" customHeight="false" outlineLevel="0" collapsed="false">
      <c r="A177" s="23" t="str">
        <f aca="false">IF(Jobs!$A$169="","",Jobs!$A$169)</f>
        <v/>
      </c>
      <c r="B177" s="23" t="str">
        <f aca="false">IF($A177="","",Jobs!$B$169&amp;"")</f>
        <v/>
      </c>
      <c r="C177" s="23" t="str">
        <f aca="false">IF($A177="","",Jobs!$H$169&amp;"")</f>
        <v/>
      </c>
      <c r="D177" s="29" t="str">
        <f aca="false">IF($A177="","",N(Jobs!$G$169))</f>
        <v/>
      </c>
      <c r="E177" s="29" t="str">
        <f aca="false">IF($A177="","",SUMIFS(Costs!$K$5:$K$1004,Costs!$B$5:$B$1004,$A177,Costs!$C$5:$C$1004,"Material"))</f>
        <v/>
      </c>
      <c r="F177" s="29" t="str">
        <f aca="false">IF($A177="","",SUMIFS(Costs!$K$5:$K$1004,Costs!$B$5:$B$1004,$A177,Costs!$C$5:$C$1004,"Labour"))</f>
        <v/>
      </c>
      <c r="G177" s="29" t="str">
        <f aca="false">IF($A177="","",F177*Rates!$E$5)</f>
        <v/>
      </c>
      <c r="H177" s="29" t="str">
        <f aca="false">IF($A177="","",SUMIFS(Costs!$K$5:$K$1004,Costs!$B$5:$B$1004,$A177,Costs!$C$5:$C$1004,"Subcontract"))</f>
        <v/>
      </c>
      <c r="I177" s="29" t="str">
        <f aca="false">IF($A177="","",SUMIFS(Costs!$K$5:$K$1004,Costs!$B$5:$B$1004,$A177,Costs!$C$5:$C$1004,"Other"))</f>
        <v/>
      </c>
      <c r="J177" s="29" t="str">
        <f aca="false">IF($A177="","",SUM(E177:I177))</f>
        <v/>
      </c>
      <c r="K177" s="30" t="str">
        <f aca="false">IF($A177="","",D177-J177)</f>
        <v/>
      </c>
      <c r="L177" s="31" t="str">
        <f aca="false">IF(OR($A177="",N(D177)=0),"",K177/D177)</f>
        <v/>
      </c>
      <c r="M177" s="23" t="str">
        <f aca="false">IF($A177="","",IF(N(D177)=0,"No quote",IF(L177&lt;0,"LOSS",IF(L177&lt;Rates!$E$7,"Below minimum","OK"))))</f>
        <v/>
      </c>
    </row>
    <row r="178" customFormat="false" ht="15" hidden="false" customHeight="false" outlineLevel="0" collapsed="false">
      <c r="A178" s="23" t="str">
        <f aca="false">IF(Jobs!$A$170="","",Jobs!$A$170)</f>
        <v/>
      </c>
      <c r="B178" s="23" t="str">
        <f aca="false">IF($A178="","",Jobs!$B$170&amp;"")</f>
        <v/>
      </c>
      <c r="C178" s="23" t="str">
        <f aca="false">IF($A178="","",Jobs!$H$170&amp;"")</f>
        <v/>
      </c>
      <c r="D178" s="29" t="str">
        <f aca="false">IF($A178="","",N(Jobs!$G$170))</f>
        <v/>
      </c>
      <c r="E178" s="29" t="str">
        <f aca="false">IF($A178="","",SUMIFS(Costs!$K$5:$K$1004,Costs!$B$5:$B$1004,$A178,Costs!$C$5:$C$1004,"Material"))</f>
        <v/>
      </c>
      <c r="F178" s="29" t="str">
        <f aca="false">IF($A178="","",SUMIFS(Costs!$K$5:$K$1004,Costs!$B$5:$B$1004,$A178,Costs!$C$5:$C$1004,"Labour"))</f>
        <v/>
      </c>
      <c r="G178" s="29" t="str">
        <f aca="false">IF($A178="","",F178*Rates!$E$5)</f>
        <v/>
      </c>
      <c r="H178" s="29" t="str">
        <f aca="false">IF($A178="","",SUMIFS(Costs!$K$5:$K$1004,Costs!$B$5:$B$1004,$A178,Costs!$C$5:$C$1004,"Subcontract"))</f>
        <v/>
      </c>
      <c r="I178" s="29" t="str">
        <f aca="false">IF($A178="","",SUMIFS(Costs!$K$5:$K$1004,Costs!$B$5:$B$1004,$A178,Costs!$C$5:$C$1004,"Other"))</f>
        <v/>
      </c>
      <c r="J178" s="29" t="str">
        <f aca="false">IF($A178="","",SUM(E178:I178))</f>
        <v/>
      </c>
      <c r="K178" s="30" t="str">
        <f aca="false">IF($A178="","",D178-J178)</f>
        <v/>
      </c>
      <c r="L178" s="31" t="str">
        <f aca="false">IF(OR($A178="",N(D178)=0),"",K178/D178)</f>
        <v/>
      </c>
      <c r="M178" s="23" t="str">
        <f aca="false">IF($A178="","",IF(N(D178)=0,"No quote",IF(L178&lt;0,"LOSS",IF(L178&lt;Rates!$E$7,"Below minimum","OK"))))</f>
        <v/>
      </c>
    </row>
    <row r="179" customFormat="false" ht="15" hidden="false" customHeight="false" outlineLevel="0" collapsed="false">
      <c r="A179" s="23" t="str">
        <f aca="false">IF(Jobs!$A$171="","",Jobs!$A$171)</f>
        <v/>
      </c>
      <c r="B179" s="23" t="str">
        <f aca="false">IF($A179="","",Jobs!$B$171&amp;"")</f>
        <v/>
      </c>
      <c r="C179" s="23" t="str">
        <f aca="false">IF($A179="","",Jobs!$H$171&amp;"")</f>
        <v/>
      </c>
      <c r="D179" s="29" t="str">
        <f aca="false">IF($A179="","",N(Jobs!$G$171))</f>
        <v/>
      </c>
      <c r="E179" s="29" t="str">
        <f aca="false">IF($A179="","",SUMIFS(Costs!$K$5:$K$1004,Costs!$B$5:$B$1004,$A179,Costs!$C$5:$C$1004,"Material"))</f>
        <v/>
      </c>
      <c r="F179" s="29" t="str">
        <f aca="false">IF($A179="","",SUMIFS(Costs!$K$5:$K$1004,Costs!$B$5:$B$1004,$A179,Costs!$C$5:$C$1004,"Labour"))</f>
        <v/>
      </c>
      <c r="G179" s="29" t="str">
        <f aca="false">IF($A179="","",F179*Rates!$E$5)</f>
        <v/>
      </c>
      <c r="H179" s="29" t="str">
        <f aca="false">IF($A179="","",SUMIFS(Costs!$K$5:$K$1004,Costs!$B$5:$B$1004,$A179,Costs!$C$5:$C$1004,"Subcontract"))</f>
        <v/>
      </c>
      <c r="I179" s="29" t="str">
        <f aca="false">IF($A179="","",SUMIFS(Costs!$K$5:$K$1004,Costs!$B$5:$B$1004,$A179,Costs!$C$5:$C$1004,"Other"))</f>
        <v/>
      </c>
      <c r="J179" s="29" t="str">
        <f aca="false">IF($A179="","",SUM(E179:I179))</f>
        <v/>
      </c>
      <c r="K179" s="30" t="str">
        <f aca="false">IF($A179="","",D179-J179)</f>
        <v/>
      </c>
      <c r="L179" s="31" t="str">
        <f aca="false">IF(OR($A179="",N(D179)=0),"",K179/D179)</f>
        <v/>
      </c>
      <c r="M179" s="23" t="str">
        <f aca="false">IF($A179="","",IF(N(D179)=0,"No quote",IF(L179&lt;0,"LOSS",IF(L179&lt;Rates!$E$7,"Below minimum","OK"))))</f>
        <v/>
      </c>
    </row>
    <row r="180" customFormat="false" ht="15" hidden="false" customHeight="false" outlineLevel="0" collapsed="false">
      <c r="A180" s="23" t="str">
        <f aca="false">IF(Jobs!$A$172="","",Jobs!$A$172)</f>
        <v/>
      </c>
      <c r="B180" s="23" t="str">
        <f aca="false">IF($A180="","",Jobs!$B$172&amp;"")</f>
        <v/>
      </c>
      <c r="C180" s="23" t="str">
        <f aca="false">IF($A180="","",Jobs!$H$172&amp;"")</f>
        <v/>
      </c>
      <c r="D180" s="29" t="str">
        <f aca="false">IF($A180="","",N(Jobs!$G$172))</f>
        <v/>
      </c>
      <c r="E180" s="29" t="str">
        <f aca="false">IF($A180="","",SUMIFS(Costs!$K$5:$K$1004,Costs!$B$5:$B$1004,$A180,Costs!$C$5:$C$1004,"Material"))</f>
        <v/>
      </c>
      <c r="F180" s="29" t="str">
        <f aca="false">IF($A180="","",SUMIFS(Costs!$K$5:$K$1004,Costs!$B$5:$B$1004,$A180,Costs!$C$5:$C$1004,"Labour"))</f>
        <v/>
      </c>
      <c r="G180" s="29" t="str">
        <f aca="false">IF($A180="","",F180*Rates!$E$5)</f>
        <v/>
      </c>
      <c r="H180" s="29" t="str">
        <f aca="false">IF($A180="","",SUMIFS(Costs!$K$5:$K$1004,Costs!$B$5:$B$1004,$A180,Costs!$C$5:$C$1004,"Subcontract"))</f>
        <v/>
      </c>
      <c r="I180" s="29" t="str">
        <f aca="false">IF($A180="","",SUMIFS(Costs!$K$5:$K$1004,Costs!$B$5:$B$1004,$A180,Costs!$C$5:$C$1004,"Other"))</f>
        <v/>
      </c>
      <c r="J180" s="29" t="str">
        <f aca="false">IF($A180="","",SUM(E180:I180))</f>
        <v/>
      </c>
      <c r="K180" s="30" t="str">
        <f aca="false">IF($A180="","",D180-J180)</f>
        <v/>
      </c>
      <c r="L180" s="31" t="str">
        <f aca="false">IF(OR($A180="",N(D180)=0),"",K180/D180)</f>
        <v/>
      </c>
      <c r="M180" s="23" t="str">
        <f aca="false">IF($A180="","",IF(N(D180)=0,"No quote",IF(L180&lt;0,"LOSS",IF(L180&lt;Rates!$E$7,"Below minimum","OK"))))</f>
        <v/>
      </c>
    </row>
    <row r="181" customFormat="false" ht="15" hidden="false" customHeight="false" outlineLevel="0" collapsed="false">
      <c r="A181" s="23" t="str">
        <f aca="false">IF(Jobs!$A$173="","",Jobs!$A$173)</f>
        <v/>
      </c>
      <c r="B181" s="23" t="str">
        <f aca="false">IF($A181="","",Jobs!$B$173&amp;"")</f>
        <v/>
      </c>
      <c r="C181" s="23" t="str">
        <f aca="false">IF($A181="","",Jobs!$H$173&amp;"")</f>
        <v/>
      </c>
      <c r="D181" s="29" t="str">
        <f aca="false">IF($A181="","",N(Jobs!$G$173))</f>
        <v/>
      </c>
      <c r="E181" s="29" t="str">
        <f aca="false">IF($A181="","",SUMIFS(Costs!$K$5:$K$1004,Costs!$B$5:$B$1004,$A181,Costs!$C$5:$C$1004,"Material"))</f>
        <v/>
      </c>
      <c r="F181" s="29" t="str">
        <f aca="false">IF($A181="","",SUMIFS(Costs!$K$5:$K$1004,Costs!$B$5:$B$1004,$A181,Costs!$C$5:$C$1004,"Labour"))</f>
        <v/>
      </c>
      <c r="G181" s="29" t="str">
        <f aca="false">IF($A181="","",F181*Rates!$E$5)</f>
        <v/>
      </c>
      <c r="H181" s="29" t="str">
        <f aca="false">IF($A181="","",SUMIFS(Costs!$K$5:$K$1004,Costs!$B$5:$B$1004,$A181,Costs!$C$5:$C$1004,"Subcontract"))</f>
        <v/>
      </c>
      <c r="I181" s="29" t="str">
        <f aca="false">IF($A181="","",SUMIFS(Costs!$K$5:$K$1004,Costs!$B$5:$B$1004,$A181,Costs!$C$5:$C$1004,"Other"))</f>
        <v/>
      </c>
      <c r="J181" s="29" t="str">
        <f aca="false">IF($A181="","",SUM(E181:I181))</f>
        <v/>
      </c>
      <c r="K181" s="30" t="str">
        <f aca="false">IF($A181="","",D181-J181)</f>
        <v/>
      </c>
      <c r="L181" s="31" t="str">
        <f aca="false">IF(OR($A181="",N(D181)=0),"",K181/D181)</f>
        <v/>
      </c>
      <c r="M181" s="23" t="str">
        <f aca="false">IF($A181="","",IF(N(D181)=0,"No quote",IF(L181&lt;0,"LOSS",IF(L181&lt;Rates!$E$7,"Below minimum","OK"))))</f>
        <v/>
      </c>
    </row>
    <row r="182" customFormat="false" ht="15" hidden="false" customHeight="false" outlineLevel="0" collapsed="false">
      <c r="A182" s="23" t="str">
        <f aca="false">IF(Jobs!$A$174="","",Jobs!$A$174)</f>
        <v/>
      </c>
      <c r="B182" s="23" t="str">
        <f aca="false">IF($A182="","",Jobs!$B$174&amp;"")</f>
        <v/>
      </c>
      <c r="C182" s="23" t="str">
        <f aca="false">IF($A182="","",Jobs!$H$174&amp;"")</f>
        <v/>
      </c>
      <c r="D182" s="29" t="str">
        <f aca="false">IF($A182="","",N(Jobs!$G$174))</f>
        <v/>
      </c>
      <c r="E182" s="29" t="str">
        <f aca="false">IF($A182="","",SUMIFS(Costs!$K$5:$K$1004,Costs!$B$5:$B$1004,$A182,Costs!$C$5:$C$1004,"Material"))</f>
        <v/>
      </c>
      <c r="F182" s="29" t="str">
        <f aca="false">IF($A182="","",SUMIFS(Costs!$K$5:$K$1004,Costs!$B$5:$B$1004,$A182,Costs!$C$5:$C$1004,"Labour"))</f>
        <v/>
      </c>
      <c r="G182" s="29" t="str">
        <f aca="false">IF($A182="","",F182*Rates!$E$5)</f>
        <v/>
      </c>
      <c r="H182" s="29" t="str">
        <f aca="false">IF($A182="","",SUMIFS(Costs!$K$5:$K$1004,Costs!$B$5:$B$1004,$A182,Costs!$C$5:$C$1004,"Subcontract"))</f>
        <v/>
      </c>
      <c r="I182" s="29" t="str">
        <f aca="false">IF($A182="","",SUMIFS(Costs!$K$5:$K$1004,Costs!$B$5:$B$1004,$A182,Costs!$C$5:$C$1004,"Other"))</f>
        <v/>
      </c>
      <c r="J182" s="29" t="str">
        <f aca="false">IF($A182="","",SUM(E182:I182))</f>
        <v/>
      </c>
      <c r="K182" s="30" t="str">
        <f aca="false">IF($A182="","",D182-J182)</f>
        <v/>
      </c>
      <c r="L182" s="31" t="str">
        <f aca="false">IF(OR($A182="",N(D182)=0),"",K182/D182)</f>
        <v/>
      </c>
      <c r="M182" s="23" t="str">
        <f aca="false">IF($A182="","",IF(N(D182)=0,"No quote",IF(L182&lt;0,"LOSS",IF(L182&lt;Rates!$E$7,"Below minimum","OK"))))</f>
        <v/>
      </c>
    </row>
    <row r="183" customFormat="false" ht="15" hidden="false" customHeight="false" outlineLevel="0" collapsed="false">
      <c r="A183" s="23" t="str">
        <f aca="false">IF(Jobs!$A$175="","",Jobs!$A$175)</f>
        <v/>
      </c>
      <c r="B183" s="23" t="str">
        <f aca="false">IF($A183="","",Jobs!$B$175&amp;"")</f>
        <v/>
      </c>
      <c r="C183" s="23" t="str">
        <f aca="false">IF($A183="","",Jobs!$H$175&amp;"")</f>
        <v/>
      </c>
      <c r="D183" s="29" t="str">
        <f aca="false">IF($A183="","",N(Jobs!$G$175))</f>
        <v/>
      </c>
      <c r="E183" s="29" t="str">
        <f aca="false">IF($A183="","",SUMIFS(Costs!$K$5:$K$1004,Costs!$B$5:$B$1004,$A183,Costs!$C$5:$C$1004,"Material"))</f>
        <v/>
      </c>
      <c r="F183" s="29" t="str">
        <f aca="false">IF($A183="","",SUMIFS(Costs!$K$5:$K$1004,Costs!$B$5:$B$1004,$A183,Costs!$C$5:$C$1004,"Labour"))</f>
        <v/>
      </c>
      <c r="G183" s="29" t="str">
        <f aca="false">IF($A183="","",F183*Rates!$E$5)</f>
        <v/>
      </c>
      <c r="H183" s="29" t="str">
        <f aca="false">IF($A183="","",SUMIFS(Costs!$K$5:$K$1004,Costs!$B$5:$B$1004,$A183,Costs!$C$5:$C$1004,"Subcontract"))</f>
        <v/>
      </c>
      <c r="I183" s="29" t="str">
        <f aca="false">IF($A183="","",SUMIFS(Costs!$K$5:$K$1004,Costs!$B$5:$B$1004,$A183,Costs!$C$5:$C$1004,"Other"))</f>
        <v/>
      </c>
      <c r="J183" s="29" t="str">
        <f aca="false">IF($A183="","",SUM(E183:I183))</f>
        <v/>
      </c>
      <c r="K183" s="30" t="str">
        <f aca="false">IF($A183="","",D183-J183)</f>
        <v/>
      </c>
      <c r="L183" s="31" t="str">
        <f aca="false">IF(OR($A183="",N(D183)=0),"",K183/D183)</f>
        <v/>
      </c>
      <c r="M183" s="23" t="str">
        <f aca="false">IF($A183="","",IF(N(D183)=0,"No quote",IF(L183&lt;0,"LOSS",IF(L183&lt;Rates!$E$7,"Below minimum","OK"))))</f>
        <v/>
      </c>
    </row>
    <row r="184" customFormat="false" ht="15" hidden="false" customHeight="false" outlineLevel="0" collapsed="false">
      <c r="A184" s="23" t="str">
        <f aca="false">IF(Jobs!$A$176="","",Jobs!$A$176)</f>
        <v/>
      </c>
      <c r="B184" s="23" t="str">
        <f aca="false">IF($A184="","",Jobs!$B$176&amp;"")</f>
        <v/>
      </c>
      <c r="C184" s="23" t="str">
        <f aca="false">IF($A184="","",Jobs!$H$176&amp;"")</f>
        <v/>
      </c>
      <c r="D184" s="29" t="str">
        <f aca="false">IF($A184="","",N(Jobs!$G$176))</f>
        <v/>
      </c>
      <c r="E184" s="29" t="str">
        <f aca="false">IF($A184="","",SUMIFS(Costs!$K$5:$K$1004,Costs!$B$5:$B$1004,$A184,Costs!$C$5:$C$1004,"Material"))</f>
        <v/>
      </c>
      <c r="F184" s="29" t="str">
        <f aca="false">IF($A184="","",SUMIFS(Costs!$K$5:$K$1004,Costs!$B$5:$B$1004,$A184,Costs!$C$5:$C$1004,"Labour"))</f>
        <v/>
      </c>
      <c r="G184" s="29" t="str">
        <f aca="false">IF($A184="","",F184*Rates!$E$5)</f>
        <v/>
      </c>
      <c r="H184" s="29" t="str">
        <f aca="false">IF($A184="","",SUMIFS(Costs!$K$5:$K$1004,Costs!$B$5:$B$1004,$A184,Costs!$C$5:$C$1004,"Subcontract"))</f>
        <v/>
      </c>
      <c r="I184" s="29" t="str">
        <f aca="false">IF($A184="","",SUMIFS(Costs!$K$5:$K$1004,Costs!$B$5:$B$1004,$A184,Costs!$C$5:$C$1004,"Other"))</f>
        <v/>
      </c>
      <c r="J184" s="29" t="str">
        <f aca="false">IF($A184="","",SUM(E184:I184))</f>
        <v/>
      </c>
      <c r="K184" s="30" t="str">
        <f aca="false">IF($A184="","",D184-J184)</f>
        <v/>
      </c>
      <c r="L184" s="31" t="str">
        <f aca="false">IF(OR($A184="",N(D184)=0),"",K184/D184)</f>
        <v/>
      </c>
      <c r="M184" s="23" t="str">
        <f aca="false">IF($A184="","",IF(N(D184)=0,"No quote",IF(L184&lt;0,"LOSS",IF(L184&lt;Rates!$E$7,"Below minimum","OK"))))</f>
        <v/>
      </c>
    </row>
    <row r="185" customFormat="false" ht="15" hidden="false" customHeight="false" outlineLevel="0" collapsed="false">
      <c r="A185" s="23" t="str">
        <f aca="false">IF(Jobs!$A$177="","",Jobs!$A$177)</f>
        <v/>
      </c>
      <c r="B185" s="23" t="str">
        <f aca="false">IF($A185="","",Jobs!$B$177&amp;"")</f>
        <v/>
      </c>
      <c r="C185" s="23" t="str">
        <f aca="false">IF($A185="","",Jobs!$H$177&amp;"")</f>
        <v/>
      </c>
      <c r="D185" s="29" t="str">
        <f aca="false">IF($A185="","",N(Jobs!$G$177))</f>
        <v/>
      </c>
      <c r="E185" s="29" t="str">
        <f aca="false">IF($A185="","",SUMIFS(Costs!$K$5:$K$1004,Costs!$B$5:$B$1004,$A185,Costs!$C$5:$C$1004,"Material"))</f>
        <v/>
      </c>
      <c r="F185" s="29" t="str">
        <f aca="false">IF($A185="","",SUMIFS(Costs!$K$5:$K$1004,Costs!$B$5:$B$1004,$A185,Costs!$C$5:$C$1004,"Labour"))</f>
        <v/>
      </c>
      <c r="G185" s="29" t="str">
        <f aca="false">IF($A185="","",F185*Rates!$E$5)</f>
        <v/>
      </c>
      <c r="H185" s="29" t="str">
        <f aca="false">IF($A185="","",SUMIFS(Costs!$K$5:$K$1004,Costs!$B$5:$B$1004,$A185,Costs!$C$5:$C$1004,"Subcontract"))</f>
        <v/>
      </c>
      <c r="I185" s="29" t="str">
        <f aca="false">IF($A185="","",SUMIFS(Costs!$K$5:$K$1004,Costs!$B$5:$B$1004,$A185,Costs!$C$5:$C$1004,"Other"))</f>
        <v/>
      </c>
      <c r="J185" s="29" t="str">
        <f aca="false">IF($A185="","",SUM(E185:I185))</f>
        <v/>
      </c>
      <c r="K185" s="30" t="str">
        <f aca="false">IF($A185="","",D185-J185)</f>
        <v/>
      </c>
      <c r="L185" s="31" t="str">
        <f aca="false">IF(OR($A185="",N(D185)=0),"",K185/D185)</f>
        <v/>
      </c>
      <c r="M185" s="23" t="str">
        <f aca="false">IF($A185="","",IF(N(D185)=0,"No quote",IF(L185&lt;0,"LOSS",IF(L185&lt;Rates!$E$7,"Below minimum","OK"))))</f>
        <v/>
      </c>
    </row>
    <row r="186" customFormat="false" ht="15" hidden="false" customHeight="false" outlineLevel="0" collapsed="false">
      <c r="A186" s="23" t="str">
        <f aca="false">IF(Jobs!$A$178="","",Jobs!$A$178)</f>
        <v/>
      </c>
      <c r="B186" s="23" t="str">
        <f aca="false">IF($A186="","",Jobs!$B$178&amp;"")</f>
        <v/>
      </c>
      <c r="C186" s="23" t="str">
        <f aca="false">IF($A186="","",Jobs!$H$178&amp;"")</f>
        <v/>
      </c>
      <c r="D186" s="29" t="str">
        <f aca="false">IF($A186="","",N(Jobs!$G$178))</f>
        <v/>
      </c>
      <c r="E186" s="29" t="str">
        <f aca="false">IF($A186="","",SUMIFS(Costs!$K$5:$K$1004,Costs!$B$5:$B$1004,$A186,Costs!$C$5:$C$1004,"Material"))</f>
        <v/>
      </c>
      <c r="F186" s="29" t="str">
        <f aca="false">IF($A186="","",SUMIFS(Costs!$K$5:$K$1004,Costs!$B$5:$B$1004,$A186,Costs!$C$5:$C$1004,"Labour"))</f>
        <v/>
      </c>
      <c r="G186" s="29" t="str">
        <f aca="false">IF($A186="","",F186*Rates!$E$5)</f>
        <v/>
      </c>
      <c r="H186" s="29" t="str">
        <f aca="false">IF($A186="","",SUMIFS(Costs!$K$5:$K$1004,Costs!$B$5:$B$1004,$A186,Costs!$C$5:$C$1004,"Subcontract"))</f>
        <v/>
      </c>
      <c r="I186" s="29" t="str">
        <f aca="false">IF($A186="","",SUMIFS(Costs!$K$5:$K$1004,Costs!$B$5:$B$1004,$A186,Costs!$C$5:$C$1004,"Other"))</f>
        <v/>
      </c>
      <c r="J186" s="29" t="str">
        <f aca="false">IF($A186="","",SUM(E186:I186))</f>
        <v/>
      </c>
      <c r="K186" s="30" t="str">
        <f aca="false">IF($A186="","",D186-J186)</f>
        <v/>
      </c>
      <c r="L186" s="31" t="str">
        <f aca="false">IF(OR($A186="",N(D186)=0),"",K186/D186)</f>
        <v/>
      </c>
      <c r="M186" s="23" t="str">
        <f aca="false">IF($A186="","",IF(N(D186)=0,"No quote",IF(L186&lt;0,"LOSS",IF(L186&lt;Rates!$E$7,"Below minimum","OK"))))</f>
        <v/>
      </c>
    </row>
    <row r="187" customFormat="false" ht="15" hidden="false" customHeight="false" outlineLevel="0" collapsed="false">
      <c r="A187" s="23" t="str">
        <f aca="false">IF(Jobs!$A$179="","",Jobs!$A$179)</f>
        <v/>
      </c>
      <c r="B187" s="23" t="str">
        <f aca="false">IF($A187="","",Jobs!$B$179&amp;"")</f>
        <v/>
      </c>
      <c r="C187" s="23" t="str">
        <f aca="false">IF($A187="","",Jobs!$H$179&amp;"")</f>
        <v/>
      </c>
      <c r="D187" s="29" t="str">
        <f aca="false">IF($A187="","",N(Jobs!$G$179))</f>
        <v/>
      </c>
      <c r="E187" s="29" t="str">
        <f aca="false">IF($A187="","",SUMIFS(Costs!$K$5:$K$1004,Costs!$B$5:$B$1004,$A187,Costs!$C$5:$C$1004,"Material"))</f>
        <v/>
      </c>
      <c r="F187" s="29" t="str">
        <f aca="false">IF($A187="","",SUMIFS(Costs!$K$5:$K$1004,Costs!$B$5:$B$1004,$A187,Costs!$C$5:$C$1004,"Labour"))</f>
        <v/>
      </c>
      <c r="G187" s="29" t="str">
        <f aca="false">IF($A187="","",F187*Rates!$E$5)</f>
        <v/>
      </c>
      <c r="H187" s="29" t="str">
        <f aca="false">IF($A187="","",SUMIFS(Costs!$K$5:$K$1004,Costs!$B$5:$B$1004,$A187,Costs!$C$5:$C$1004,"Subcontract"))</f>
        <v/>
      </c>
      <c r="I187" s="29" t="str">
        <f aca="false">IF($A187="","",SUMIFS(Costs!$K$5:$K$1004,Costs!$B$5:$B$1004,$A187,Costs!$C$5:$C$1004,"Other"))</f>
        <v/>
      </c>
      <c r="J187" s="29" t="str">
        <f aca="false">IF($A187="","",SUM(E187:I187))</f>
        <v/>
      </c>
      <c r="K187" s="30" t="str">
        <f aca="false">IF($A187="","",D187-J187)</f>
        <v/>
      </c>
      <c r="L187" s="31" t="str">
        <f aca="false">IF(OR($A187="",N(D187)=0),"",K187/D187)</f>
        <v/>
      </c>
      <c r="M187" s="23" t="str">
        <f aca="false">IF($A187="","",IF(N(D187)=0,"No quote",IF(L187&lt;0,"LOSS",IF(L187&lt;Rates!$E$7,"Below minimum","OK"))))</f>
        <v/>
      </c>
    </row>
    <row r="188" customFormat="false" ht="15" hidden="false" customHeight="false" outlineLevel="0" collapsed="false">
      <c r="A188" s="23" t="str">
        <f aca="false">IF(Jobs!$A$180="","",Jobs!$A$180)</f>
        <v/>
      </c>
      <c r="B188" s="23" t="str">
        <f aca="false">IF($A188="","",Jobs!$B$180&amp;"")</f>
        <v/>
      </c>
      <c r="C188" s="23" t="str">
        <f aca="false">IF($A188="","",Jobs!$H$180&amp;"")</f>
        <v/>
      </c>
      <c r="D188" s="29" t="str">
        <f aca="false">IF($A188="","",N(Jobs!$G$180))</f>
        <v/>
      </c>
      <c r="E188" s="29" t="str">
        <f aca="false">IF($A188="","",SUMIFS(Costs!$K$5:$K$1004,Costs!$B$5:$B$1004,$A188,Costs!$C$5:$C$1004,"Material"))</f>
        <v/>
      </c>
      <c r="F188" s="29" t="str">
        <f aca="false">IF($A188="","",SUMIFS(Costs!$K$5:$K$1004,Costs!$B$5:$B$1004,$A188,Costs!$C$5:$C$1004,"Labour"))</f>
        <v/>
      </c>
      <c r="G188" s="29" t="str">
        <f aca="false">IF($A188="","",F188*Rates!$E$5)</f>
        <v/>
      </c>
      <c r="H188" s="29" t="str">
        <f aca="false">IF($A188="","",SUMIFS(Costs!$K$5:$K$1004,Costs!$B$5:$B$1004,$A188,Costs!$C$5:$C$1004,"Subcontract"))</f>
        <v/>
      </c>
      <c r="I188" s="29" t="str">
        <f aca="false">IF($A188="","",SUMIFS(Costs!$K$5:$K$1004,Costs!$B$5:$B$1004,$A188,Costs!$C$5:$C$1004,"Other"))</f>
        <v/>
      </c>
      <c r="J188" s="29" t="str">
        <f aca="false">IF($A188="","",SUM(E188:I188))</f>
        <v/>
      </c>
      <c r="K188" s="30" t="str">
        <f aca="false">IF($A188="","",D188-J188)</f>
        <v/>
      </c>
      <c r="L188" s="31" t="str">
        <f aca="false">IF(OR($A188="",N(D188)=0),"",K188/D188)</f>
        <v/>
      </c>
      <c r="M188" s="23" t="str">
        <f aca="false">IF($A188="","",IF(N(D188)=0,"No quote",IF(L188&lt;0,"LOSS",IF(L188&lt;Rates!$E$7,"Below minimum","OK"))))</f>
        <v/>
      </c>
    </row>
    <row r="189" customFormat="false" ht="15" hidden="false" customHeight="false" outlineLevel="0" collapsed="false">
      <c r="A189" s="23" t="str">
        <f aca="false">IF(Jobs!$A$181="","",Jobs!$A$181)</f>
        <v/>
      </c>
      <c r="B189" s="23" t="str">
        <f aca="false">IF($A189="","",Jobs!$B$181&amp;"")</f>
        <v/>
      </c>
      <c r="C189" s="23" t="str">
        <f aca="false">IF($A189="","",Jobs!$H$181&amp;"")</f>
        <v/>
      </c>
      <c r="D189" s="29" t="str">
        <f aca="false">IF($A189="","",N(Jobs!$G$181))</f>
        <v/>
      </c>
      <c r="E189" s="29" t="str">
        <f aca="false">IF($A189="","",SUMIFS(Costs!$K$5:$K$1004,Costs!$B$5:$B$1004,$A189,Costs!$C$5:$C$1004,"Material"))</f>
        <v/>
      </c>
      <c r="F189" s="29" t="str">
        <f aca="false">IF($A189="","",SUMIFS(Costs!$K$5:$K$1004,Costs!$B$5:$B$1004,$A189,Costs!$C$5:$C$1004,"Labour"))</f>
        <v/>
      </c>
      <c r="G189" s="29" t="str">
        <f aca="false">IF($A189="","",F189*Rates!$E$5)</f>
        <v/>
      </c>
      <c r="H189" s="29" t="str">
        <f aca="false">IF($A189="","",SUMIFS(Costs!$K$5:$K$1004,Costs!$B$5:$B$1004,$A189,Costs!$C$5:$C$1004,"Subcontract"))</f>
        <v/>
      </c>
      <c r="I189" s="29" t="str">
        <f aca="false">IF($A189="","",SUMIFS(Costs!$K$5:$K$1004,Costs!$B$5:$B$1004,$A189,Costs!$C$5:$C$1004,"Other"))</f>
        <v/>
      </c>
      <c r="J189" s="29" t="str">
        <f aca="false">IF($A189="","",SUM(E189:I189))</f>
        <v/>
      </c>
      <c r="K189" s="30" t="str">
        <f aca="false">IF($A189="","",D189-J189)</f>
        <v/>
      </c>
      <c r="L189" s="31" t="str">
        <f aca="false">IF(OR($A189="",N(D189)=0),"",K189/D189)</f>
        <v/>
      </c>
      <c r="M189" s="23" t="str">
        <f aca="false">IF($A189="","",IF(N(D189)=0,"No quote",IF(L189&lt;0,"LOSS",IF(L189&lt;Rates!$E$7,"Below minimum","OK"))))</f>
        <v/>
      </c>
    </row>
    <row r="190" customFormat="false" ht="15" hidden="false" customHeight="false" outlineLevel="0" collapsed="false">
      <c r="A190" s="23" t="str">
        <f aca="false">IF(Jobs!$A$182="","",Jobs!$A$182)</f>
        <v/>
      </c>
      <c r="B190" s="23" t="str">
        <f aca="false">IF($A190="","",Jobs!$B$182&amp;"")</f>
        <v/>
      </c>
      <c r="C190" s="23" t="str">
        <f aca="false">IF($A190="","",Jobs!$H$182&amp;"")</f>
        <v/>
      </c>
      <c r="D190" s="29" t="str">
        <f aca="false">IF($A190="","",N(Jobs!$G$182))</f>
        <v/>
      </c>
      <c r="E190" s="29" t="str">
        <f aca="false">IF($A190="","",SUMIFS(Costs!$K$5:$K$1004,Costs!$B$5:$B$1004,$A190,Costs!$C$5:$C$1004,"Material"))</f>
        <v/>
      </c>
      <c r="F190" s="29" t="str">
        <f aca="false">IF($A190="","",SUMIFS(Costs!$K$5:$K$1004,Costs!$B$5:$B$1004,$A190,Costs!$C$5:$C$1004,"Labour"))</f>
        <v/>
      </c>
      <c r="G190" s="29" t="str">
        <f aca="false">IF($A190="","",F190*Rates!$E$5)</f>
        <v/>
      </c>
      <c r="H190" s="29" t="str">
        <f aca="false">IF($A190="","",SUMIFS(Costs!$K$5:$K$1004,Costs!$B$5:$B$1004,$A190,Costs!$C$5:$C$1004,"Subcontract"))</f>
        <v/>
      </c>
      <c r="I190" s="29" t="str">
        <f aca="false">IF($A190="","",SUMIFS(Costs!$K$5:$K$1004,Costs!$B$5:$B$1004,$A190,Costs!$C$5:$C$1004,"Other"))</f>
        <v/>
      </c>
      <c r="J190" s="29" t="str">
        <f aca="false">IF($A190="","",SUM(E190:I190))</f>
        <v/>
      </c>
      <c r="K190" s="30" t="str">
        <f aca="false">IF($A190="","",D190-J190)</f>
        <v/>
      </c>
      <c r="L190" s="31" t="str">
        <f aca="false">IF(OR($A190="",N(D190)=0),"",K190/D190)</f>
        <v/>
      </c>
      <c r="M190" s="23" t="str">
        <f aca="false">IF($A190="","",IF(N(D190)=0,"No quote",IF(L190&lt;0,"LOSS",IF(L190&lt;Rates!$E$7,"Below minimum","OK"))))</f>
        <v/>
      </c>
    </row>
    <row r="191" customFormat="false" ht="15" hidden="false" customHeight="false" outlineLevel="0" collapsed="false">
      <c r="A191" s="23" t="str">
        <f aca="false">IF(Jobs!$A$183="","",Jobs!$A$183)</f>
        <v/>
      </c>
      <c r="B191" s="23" t="str">
        <f aca="false">IF($A191="","",Jobs!$B$183&amp;"")</f>
        <v/>
      </c>
      <c r="C191" s="23" t="str">
        <f aca="false">IF($A191="","",Jobs!$H$183&amp;"")</f>
        <v/>
      </c>
      <c r="D191" s="29" t="str">
        <f aca="false">IF($A191="","",N(Jobs!$G$183))</f>
        <v/>
      </c>
      <c r="E191" s="29" t="str">
        <f aca="false">IF($A191="","",SUMIFS(Costs!$K$5:$K$1004,Costs!$B$5:$B$1004,$A191,Costs!$C$5:$C$1004,"Material"))</f>
        <v/>
      </c>
      <c r="F191" s="29" t="str">
        <f aca="false">IF($A191="","",SUMIFS(Costs!$K$5:$K$1004,Costs!$B$5:$B$1004,$A191,Costs!$C$5:$C$1004,"Labour"))</f>
        <v/>
      </c>
      <c r="G191" s="29" t="str">
        <f aca="false">IF($A191="","",F191*Rates!$E$5)</f>
        <v/>
      </c>
      <c r="H191" s="29" t="str">
        <f aca="false">IF($A191="","",SUMIFS(Costs!$K$5:$K$1004,Costs!$B$5:$B$1004,$A191,Costs!$C$5:$C$1004,"Subcontract"))</f>
        <v/>
      </c>
      <c r="I191" s="29" t="str">
        <f aca="false">IF($A191="","",SUMIFS(Costs!$K$5:$K$1004,Costs!$B$5:$B$1004,$A191,Costs!$C$5:$C$1004,"Other"))</f>
        <v/>
      </c>
      <c r="J191" s="29" t="str">
        <f aca="false">IF($A191="","",SUM(E191:I191))</f>
        <v/>
      </c>
      <c r="K191" s="30" t="str">
        <f aca="false">IF($A191="","",D191-J191)</f>
        <v/>
      </c>
      <c r="L191" s="31" t="str">
        <f aca="false">IF(OR($A191="",N(D191)=0),"",K191/D191)</f>
        <v/>
      </c>
      <c r="M191" s="23" t="str">
        <f aca="false">IF($A191="","",IF(N(D191)=0,"No quote",IF(L191&lt;0,"LOSS",IF(L191&lt;Rates!$E$7,"Below minimum","OK"))))</f>
        <v/>
      </c>
    </row>
    <row r="192" customFormat="false" ht="15" hidden="false" customHeight="false" outlineLevel="0" collapsed="false">
      <c r="A192" s="23" t="str">
        <f aca="false">IF(Jobs!$A$184="","",Jobs!$A$184)</f>
        <v/>
      </c>
      <c r="B192" s="23" t="str">
        <f aca="false">IF($A192="","",Jobs!$B$184&amp;"")</f>
        <v/>
      </c>
      <c r="C192" s="23" t="str">
        <f aca="false">IF($A192="","",Jobs!$H$184&amp;"")</f>
        <v/>
      </c>
      <c r="D192" s="29" t="str">
        <f aca="false">IF($A192="","",N(Jobs!$G$184))</f>
        <v/>
      </c>
      <c r="E192" s="29" t="str">
        <f aca="false">IF($A192="","",SUMIFS(Costs!$K$5:$K$1004,Costs!$B$5:$B$1004,$A192,Costs!$C$5:$C$1004,"Material"))</f>
        <v/>
      </c>
      <c r="F192" s="29" t="str">
        <f aca="false">IF($A192="","",SUMIFS(Costs!$K$5:$K$1004,Costs!$B$5:$B$1004,$A192,Costs!$C$5:$C$1004,"Labour"))</f>
        <v/>
      </c>
      <c r="G192" s="29" t="str">
        <f aca="false">IF($A192="","",F192*Rates!$E$5)</f>
        <v/>
      </c>
      <c r="H192" s="29" t="str">
        <f aca="false">IF($A192="","",SUMIFS(Costs!$K$5:$K$1004,Costs!$B$5:$B$1004,$A192,Costs!$C$5:$C$1004,"Subcontract"))</f>
        <v/>
      </c>
      <c r="I192" s="29" t="str">
        <f aca="false">IF($A192="","",SUMIFS(Costs!$K$5:$K$1004,Costs!$B$5:$B$1004,$A192,Costs!$C$5:$C$1004,"Other"))</f>
        <v/>
      </c>
      <c r="J192" s="29" t="str">
        <f aca="false">IF($A192="","",SUM(E192:I192))</f>
        <v/>
      </c>
      <c r="K192" s="30" t="str">
        <f aca="false">IF($A192="","",D192-J192)</f>
        <v/>
      </c>
      <c r="L192" s="31" t="str">
        <f aca="false">IF(OR($A192="",N(D192)=0),"",K192/D192)</f>
        <v/>
      </c>
      <c r="M192" s="23" t="str">
        <f aca="false">IF($A192="","",IF(N(D192)=0,"No quote",IF(L192&lt;0,"LOSS",IF(L192&lt;Rates!$E$7,"Below minimum","OK"))))</f>
        <v/>
      </c>
    </row>
    <row r="193" customFormat="false" ht="15" hidden="false" customHeight="false" outlineLevel="0" collapsed="false">
      <c r="A193" s="23" t="str">
        <f aca="false">IF(Jobs!$A$185="","",Jobs!$A$185)</f>
        <v/>
      </c>
      <c r="B193" s="23" t="str">
        <f aca="false">IF($A193="","",Jobs!$B$185&amp;"")</f>
        <v/>
      </c>
      <c r="C193" s="23" t="str">
        <f aca="false">IF($A193="","",Jobs!$H$185&amp;"")</f>
        <v/>
      </c>
      <c r="D193" s="29" t="str">
        <f aca="false">IF($A193="","",N(Jobs!$G$185))</f>
        <v/>
      </c>
      <c r="E193" s="29" t="str">
        <f aca="false">IF($A193="","",SUMIFS(Costs!$K$5:$K$1004,Costs!$B$5:$B$1004,$A193,Costs!$C$5:$C$1004,"Material"))</f>
        <v/>
      </c>
      <c r="F193" s="29" t="str">
        <f aca="false">IF($A193="","",SUMIFS(Costs!$K$5:$K$1004,Costs!$B$5:$B$1004,$A193,Costs!$C$5:$C$1004,"Labour"))</f>
        <v/>
      </c>
      <c r="G193" s="29" t="str">
        <f aca="false">IF($A193="","",F193*Rates!$E$5)</f>
        <v/>
      </c>
      <c r="H193" s="29" t="str">
        <f aca="false">IF($A193="","",SUMIFS(Costs!$K$5:$K$1004,Costs!$B$5:$B$1004,$A193,Costs!$C$5:$C$1004,"Subcontract"))</f>
        <v/>
      </c>
      <c r="I193" s="29" t="str">
        <f aca="false">IF($A193="","",SUMIFS(Costs!$K$5:$K$1004,Costs!$B$5:$B$1004,$A193,Costs!$C$5:$C$1004,"Other"))</f>
        <v/>
      </c>
      <c r="J193" s="29" t="str">
        <f aca="false">IF($A193="","",SUM(E193:I193))</f>
        <v/>
      </c>
      <c r="K193" s="30" t="str">
        <f aca="false">IF($A193="","",D193-J193)</f>
        <v/>
      </c>
      <c r="L193" s="31" t="str">
        <f aca="false">IF(OR($A193="",N(D193)=0),"",K193/D193)</f>
        <v/>
      </c>
      <c r="M193" s="23" t="str">
        <f aca="false">IF($A193="","",IF(N(D193)=0,"No quote",IF(L193&lt;0,"LOSS",IF(L193&lt;Rates!$E$7,"Below minimum","OK"))))</f>
        <v/>
      </c>
    </row>
    <row r="194" customFormat="false" ht="15" hidden="false" customHeight="false" outlineLevel="0" collapsed="false">
      <c r="A194" s="23" t="str">
        <f aca="false">IF(Jobs!$A$186="","",Jobs!$A$186)</f>
        <v/>
      </c>
      <c r="B194" s="23" t="str">
        <f aca="false">IF($A194="","",Jobs!$B$186&amp;"")</f>
        <v/>
      </c>
      <c r="C194" s="23" t="str">
        <f aca="false">IF($A194="","",Jobs!$H$186&amp;"")</f>
        <v/>
      </c>
      <c r="D194" s="29" t="str">
        <f aca="false">IF($A194="","",N(Jobs!$G$186))</f>
        <v/>
      </c>
      <c r="E194" s="29" t="str">
        <f aca="false">IF($A194="","",SUMIFS(Costs!$K$5:$K$1004,Costs!$B$5:$B$1004,$A194,Costs!$C$5:$C$1004,"Material"))</f>
        <v/>
      </c>
      <c r="F194" s="29" t="str">
        <f aca="false">IF($A194="","",SUMIFS(Costs!$K$5:$K$1004,Costs!$B$5:$B$1004,$A194,Costs!$C$5:$C$1004,"Labour"))</f>
        <v/>
      </c>
      <c r="G194" s="29" t="str">
        <f aca="false">IF($A194="","",F194*Rates!$E$5)</f>
        <v/>
      </c>
      <c r="H194" s="29" t="str">
        <f aca="false">IF($A194="","",SUMIFS(Costs!$K$5:$K$1004,Costs!$B$5:$B$1004,$A194,Costs!$C$5:$C$1004,"Subcontract"))</f>
        <v/>
      </c>
      <c r="I194" s="29" t="str">
        <f aca="false">IF($A194="","",SUMIFS(Costs!$K$5:$K$1004,Costs!$B$5:$B$1004,$A194,Costs!$C$5:$C$1004,"Other"))</f>
        <v/>
      </c>
      <c r="J194" s="29" t="str">
        <f aca="false">IF($A194="","",SUM(E194:I194))</f>
        <v/>
      </c>
      <c r="K194" s="30" t="str">
        <f aca="false">IF($A194="","",D194-J194)</f>
        <v/>
      </c>
      <c r="L194" s="31" t="str">
        <f aca="false">IF(OR($A194="",N(D194)=0),"",K194/D194)</f>
        <v/>
      </c>
      <c r="M194" s="23" t="str">
        <f aca="false">IF($A194="","",IF(N(D194)=0,"No quote",IF(L194&lt;0,"LOSS",IF(L194&lt;Rates!$E$7,"Below minimum","OK"))))</f>
        <v/>
      </c>
    </row>
    <row r="195" customFormat="false" ht="15" hidden="false" customHeight="false" outlineLevel="0" collapsed="false">
      <c r="A195" s="23" t="str">
        <f aca="false">IF(Jobs!$A$187="","",Jobs!$A$187)</f>
        <v/>
      </c>
      <c r="B195" s="23" t="str">
        <f aca="false">IF($A195="","",Jobs!$B$187&amp;"")</f>
        <v/>
      </c>
      <c r="C195" s="23" t="str">
        <f aca="false">IF($A195="","",Jobs!$H$187&amp;"")</f>
        <v/>
      </c>
      <c r="D195" s="29" t="str">
        <f aca="false">IF($A195="","",N(Jobs!$G$187))</f>
        <v/>
      </c>
      <c r="E195" s="29" t="str">
        <f aca="false">IF($A195="","",SUMIFS(Costs!$K$5:$K$1004,Costs!$B$5:$B$1004,$A195,Costs!$C$5:$C$1004,"Material"))</f>
        <v/>
      </c>
      <c r="F195" s="29" t="str">
        <f aca="false">IF($A195="","",SUMIFS(Costs!$K$5:$K$1004,Costs!$B$5:$B$1004,$A195,Costs!$C$5:$C$1004,"Labour"))</f>
        <v/>
      </c>
      <c r="G195" s="29" t="str">
        <f aca="false">IF($A195="","",F195*Rates!$E$5)</f>
        <v/>
      </c>
      <c r="H195" s="29" t="str">
        <f aca="false">IF($A195="","",SUMIFS(Costs!$K$5:$K$1004,Costs!$B$5:$B$1004,$A195,Costs!$C$5:$C$1004,"Subcontract"))</f>
        <v/>
      </c>
      <c r="I195" s="29" t="str">
        <f aca="false">IF($A195="","",SUMIFS(Costs!$K$5:$K$1004,Costs!$B$5:$B$1004,$A195,Costs!$C$5:$C$1004,"Other"))</f>
        <v/>
      </c>
      <c r="J195" s="29" t="str">
        <f aca="false">IF($A195="","",SUM(E195:I195))</f>
        <v/>
      </c>
      <c r="K195" s="30" t="str">
        <f aca="false">IF($A195="","",D195-J195)</f>
        <v/>
      </c>
      <c r="L195" s="31" t="str">
        <f aca="false">IF(OR($A195="",N(D195)=0),"",K195/D195)</f>
        <v/>
      </c>
      <c r="M195" s="23" t="str">
        <f aca="false">IF($A195="","",IF(N(D195)=0,"No quote",IF(L195&lt;0,"LOSS",IF(L195&lt;Rates!$E$7,"Below minimum","OK"))))</f>
        <v/>
      </c>
    </row>
    <row r="196" customFormat="false" ht="15" hidden="false" customHeight="false" outlineLevel="0" collapsed="false">
      <c r="A196" s="23" t="str">
        <f aca="false">IF(Jobs!$A$188="","",Jobs!$A$188)</f>
        <v/>
      </c>
      <c r="B196" s="23" t="str">
        <f aca="false">IF($A196="","",Jobs!$B$188&amp;"")</f>
        <v/>
      </c>
      <c r="C196" s="23" t="str">
        <f aca="false">IF($A196="","",Jobs!$H$188&amp;"")</f>
        <v/>
      </c>
      <c r="D196" s="29" t="str">
        <f aca="false">IF($A196="","",N(Jobs!$G$188))</f>
        <v/>
      </c>
      <c r="E196" s="29" t="str">
        <f aca="false">IF($A196="","",SUMIFS(Costs!$K$5:$K$1004,Costs!$B$5:$B$1004,$A196,Costs!$C$5:$C$1004,"Material"))</f>
        <v/>
      </c>
      <c r="F196" s="29" t="str">
        <f aca="false">IF($A196="","",SUMIFS(Costs!$K$5:$K$1004,Costs!$B$5:$B$1004,$A196,Costs!$C$5:$C$1004,"Labour"))</f>
        <v/>
      </c>
      <c r="G196" s="29" t="str">
        <f aca="false">IF($A196="","",F196*Rates!$E$5)</f>
        <v/>
      </c>
      <c r="H196" s="29" t="str">
        <f aca="false">IF($A196="","",SUMIFS(Costs!$K$5:$K$1004,Costs!$B$5:$B$1004,$A196,Costs!$C$5:$C$1004,"Subcontract"))</f>
        <v/>
      </c>
      <c r="I196" s="29" t="str">
        <f aca="false">IF($A196="","",SUMIFS(Costs!$K$5:$K$1004,Costs!$B$5:$B$1004,$A196,Costs!$C$5:$C$1004,"Other"))</f>
        <v/>
      </c>
      <c r="J196" s="29" t="str">
        <f aca="false">IF($A196="","",SUM(E196:I196))</f>
        <v/>
      </c>
      <c r="K196" s="30" t="str">
        <f aca="false">IF($A196="","",D196-J196)</f>
        <v/>
      </c>
      <c r="L196" s="31" t="str">
        <f aca="false">IF(OR($A196="",N(D196)=0),"",K196/D196)</f>
        <v/>
      </c>
      <c r="M196" s="23" t="str">
        <f aca="false">IF($A196="","",IF(N(D196)=0,"No quote",IF(L196&lt;0,"LOSS",IF(L196&lt;Rates!$E$7,"Below minimum","OK"))))</f>
        <v/>
      </c>
    </row>
    <row r="197" customFormat="false" ht="15" hidden="false" customHeight="false" outlineLevel="0" collapsed="false">
      <c r="A197" s="23" t="str">
        <f aca="false">IF(Jobs!$A$189="","",Jobs!$A$189)</f>
        <v/>
      </c>
      <c r="B197" s="23" t="str">
        <f aca="false">IF($A197="","",Jobs!$B$189&amp;"")</f>
        <v/>
      </c>
      <c r="C197" s="23" t="str">
        <f aca="false">IF($A197="","",Jobs!$H$189&amp;"")</f>
        <v/>
      </c>
      <c r="D197" s="29" t="str">
        <f aca="false">IF($A197="","",N(Jobs!$G$189))</f>
        <v/>
      </c>
      <c r="E197" s="29" t="str">
        <f aca="false">IF($A197="","",SUMIFS(Costs!$K$5:$K$1004,Costs!$B$5:$B$1004,$A197,Costs!$C$5:$C$1004,"Material"))</f>
        <v/>
      </c>
      <c r="F197" s="29" t="str">
        <f aca="false">IF($A197="","",SUMIFS(Costs!$K$5:$K$1004,Costs!$B$5:$B$1004,$A197,Costs!$C$5:$C$1004,"Labour"))</f>
        <v/>
      </c>
      <c r="G197" s="29" t="str">
        <f aca="false">IF($A197="","",F197*Rates!$E$5)</f>
        <v/>
      </c>
      <c r="H197" s="29" t="str">
        <f aca="false">IF($A197="","",SUMIFS(Costs!$K$5:$K$1004,Costs!$B$5:$B$1004,$A197,Costs!$C$5:$C$1004,"Subcontract"))</f>
        <v/>
      </c>
      <c r="I197" s="29" t="str">
        <f aca="false">IF($A197="","",SUMIFS(Costs!$K$5:$K$1004,Costs!$B$5:$B$1004,$A197,Costs!$C$5:$C$1004,"Other"))</f>
        <v/>
      </c>
      <c r="J197" s="29" t="str">
        <f aca="false">IF($A197="","",SUM(E197:I197))</f>
        <v/>
      </c>
      <c r="K197" s="30" t="str">
        <f aca="false">IF($A197="","",D197-J197)</f>
        <v/>
      </c>
      <c r="L197" s="31" t="str">
        <f aca="false">IF(OR($A197="",N(D197)=0),"",K197/D197)</f>
        <v/>
      </c>
      <c r="M197" s="23" t="str">
        <f aca="false">IF($A197="","",IF(N(D197)=0,"No quote",IF(L197&lt;0,"LOSS",IF(L197&lt;Rates!$E$7,"Below minimum","OK"))))</f>
        <v/>
      </c>
    </row>
    <row r="198" customFormat="false" ht="15" hidden="false" customHeight="false" outlineLevel="0" collapsed="false">
      <c r="A198" s="23" t="str">
        <f aca="false">IF(Jobs!$A$190="","",Jobs!$A$190)</f>
        <v/>
      </c>
      <c r="B198" s="23" t="str">
        <f aca="false">IF($A198="","",Jobs!$B$190&amp;"")</f>
        <v/>
      </c>
      <c r="C198" s="23" t="str">
        <f aca="false">IF($A198="","",Jobs!$H$190&amp;"")</f>
        <v/>
      </c>
      <c r="D198" s="29" t="str">
        <f aca="false">IF($A198="","",N(Jobs!$G$190))</f>
        <v/>
      </c>
      <c r="E198" s="29" t="str">
        <f aca="false">IF($A198="","",SUMIFS(Costs!$K$5:$K$1004,Costs!$B$5:$B$1004,$A198,Costs!$C$5:$C$1004,"Material"))</f>
        <v/>
      </c>
      <c r="F198" s="29" t="str">
        <f aca="false">IF($A198="","",SUMIFS(Costs!$K$5:$K$1004,Costs!$B$5:$B$1004,$A198,Costs!$C$5:$C$1004,"Labour"))</f>
        <v/>
      </c>
      <c r="G198" s="29" t="str">
        <f aca="false">IF($A198="","",F198*Rates!$E$5)</f>
        <v/>
      </c>
      <c r="H198" s="29" t="str">
        <f aca="false">IF($A198="","",SUMIFS(Costs!$K$5:$K$1004,Costs!$B$5:$B$1004,$A198,Costs!$C$5:$C$1004,"Subcontract"))</f>
        <v/>
      </c>
      <c r="I198" s="29" t="str">
        <f aca="false">IF($A198="","",SUMIFS(Costs!$K$5:$K$1004,Costs!$B$5:$B$1004,$A198,Costs!$C$5:$C$1004,"Other"))</f>
        <v/>
      </c>
      <c r="J198" s="29" t="str">
        <f aca="false">IF($A198="","",SUM(E198:I198))</f>
        <v/>
      </c>
      <c r="K198" s="30" t="str">
        <f aca="false">IF($A198="","",D198-J198)</f>
        <v/>
      </c>
      <c r="L198" s="31" t="str">
        <f aca="false">IF(OR($A198="",N(D198)=0),"",K198/D198)</f>
        <v/>
      </c>
      <c r="M198" s="23" t="str">
        <f aca="false">IF($A198="","",IF(N(D198)=0,"No quote",IF(L198&lt;0,"LOSS",IF(L198&lt;Rates!$E$7,"Below minimum","OK"))))</f>
        <v/>
      </c>
    </row>
    <row r="199" customFormat="false" ht="15" hidden="false" customHeight="false" outlineLevel="0" collapsed="false">
      <c r="A199" s="23" t="str">
        <f aca="false">IF(Jobs!$A$191="","",Jobs!$A$191)</f>
        <v/>
      </c>
      <c r="B199" s="23" t="str">
        <f aca="false">IF($A199="","",Jobs!$B$191&amp;"")</f>
        <v/>
      </c>
      <c r="C199" s="23" t="str">
        <f aca="false">IF($A199="","",Jobs!$H$191&amp;"")</f>
        <v/>
      </c>
      <c r="D199" s="29" t="str">
        <f aca="false">IF($A199="","",N(Jobs!$G$191))</f>
        <v/>
      </c>
      <c r="E199" s="29" t="str">
        <f aca="false">IF($A199="","",SUMIFS(Costs!$K$5:$K$1004,Costs!$B$5:$B$1004,$A199,Costs!$C$5:$C$1004,"Material"))</f>
        <v/>
      </c>
      <c r="F199" s="29" t="str">
        <f aca="false">IF($A199="","",SUMIFS(Costs!$K$5:$K$1004,Costs!$B$5:$B$1004,$A199,Costs!$C$5:$C$1004,"Labour"))</f>
        <v/>
      </c>
      <c r="G199" s="29" t="str">
        <f aca="false">IF($A199="","",F199*Rates!$E$5)</f>
        <v/>
      </c>
      <c r="H199" s="29" t="str">
        <f aca="false">IF($A199="","",SUMIFS(Costs!$K$5:$K$1004,Costs!$B$5:$B$1004,$A199,Costs!$C$5:$C$1004,"Subcontract"))</f>
        <v/>
      </c>
      <c r="I199" s="29" t="str">
        <f aca="false">IF($A199="","",SUMIFS(Costs!$K$5:$K$1004,Costs!$B$5:$B$1004,$A199,Costs!$C$5:$C$1004,"Other"))</f>
        <v/>
      </c>
      <c r="J199" s="29" t="str">
        <f aca="false">IF($A199="","",SUM(E199:I199))</f>
        <v/>
      </c>
      <c r="K199" s="30" t="str">
        <f aca="false">IF($A199="","",D199-J199)</f>
        <v/>
      </c>
      <c r="L199" s="31" t="str">
        <f aca="false">IF(OR($A199="",N(D199)=0),"",K199/D199)</f>
        <v/>
      </c>
      <c r="M199" s="23" t="str">
        <f aca="false">IF($A199="","",IF(N(D199)=0,"No quote",IF(L199&lt;0,"LOSS",IF(L199&lt;Rates!$E$7,"Below minimum","OK"))))</f>
        <v/>
      </c>
    </row>
    <row r="200" customFormat="false" ht="15" hidden="false" customHeight="false" outlineLevel="0" collapsed="false">
      <c r="A200" s="23" t="str">
        <f aca="false">IF(Jobs!$A$192="","",Jobs!$A$192)</f>
        <v/>
      </c>
      <c r="B200" s="23" t="str">
        <f aca="false">IF($A200="","",Jobs!$B$192&amp;"")</f>
        <v/>
      </c>
      <c r="C200" s="23" t="str">
        <f aca="false">IF($A200="","",Jobs!$H$192&amp;"")</f>
        <v/>
      </c>
      <c r="D200" s="29" t="str">
        <f aca="false">IF($A200="","",N(Jobs!$G$192))</f>
        <v/>
      </c>
      <c r="E200" s="29" t="str">
        <f aca="false">IF($A200="","",SUMIFS(Costs!$K$5:$K$1004,Costs!$B$5:$B$1004,$A200,Costs!$C$5:$C$1004,"Material"))</f>
        <v/>
      </c>
      <c r="F200" s="29" t="str">
        <f aca="false">IF($A200="","",SUMIFS(Costs!$K$5:$K$1004,Costs!$B$5:$B$1004,$A200,Costs!$C$5:$C$1004,"Labour"))</f>
        <v/>
      </c>
      <c r="G200" s="29" t="str">
        <f aca="false">IF($A200="","",F200*Rates!$E$5)</f>
        <v/>
      </c>
      <c r="H200" s="29" t="str">
        <f aca="false">IF($A200="","",SUMIFS(Costs!$K$5:$K$1004,Costs!$B$5:$B$1004,$A200,Costs!$C$5:$C$1004,"Subcontract"))</f>
        <v/>
      </c>
      <c r="I200" s="29" t="str">
        <f aca="false">IF($A200="","",SUMIFS(Costs!$K$5:$K$1004,Costs!$B$5:$B$1004,$A200,Costs!$C$5:$C$1004,"Other"))</f>
        <v/>
      </c>
      <c r="J200" s="29" t="str">
        <f aca="false">IF($A200="","",SUM(E200:I200))</f>
        <v/>
      </c>
      <c r="K200" s="30" t="str">
        <f aca="false">IF($A200="","",D200-J200)</f>
        <v/>
      </c>
      <c r="L200" s="31" t="str">
        <f aca="false">IF(OR($A200="",N(D200)=0),"",K200/D200)</f>
        <v/>
      </c>
      <c r="M200" s="23" t="str">
        <f aca="false">IF($A200="","",IF(N(D200)=0,"No quote",IF(L200&lt;0,"LOSS",IF(L200&lt;Rates!$E$7,"Below minimum","OK"))))</f>
        <v/>
      </c>
    </row>
    <row r="201" customFormat="false" ht="15" hidden="false" customHeight="false" outlineLevel="0" collapsed="false">
      <c r="A201" s="23" t="str">
        <f aca="false">IF(Jobs!$A$193="","",Jobs!$A$193)</f>
        <v/>
      </c>
      <c r="B201" s="23" t="str">
        <f aca="false">IF($A201="","",Jobs!$B$193&amp;"")</f>
        <v/>
      </c>
      <c r="C201" s="23" t="str">
        <f aca="false">IF($A201="","",Jobs!$H$193&amp;"")</f>
        <v/>
      </c>
      <c r="D201" s="29" t="str">
        <f aca="false">IF($A201="","",N(Jobs!$G$193))</f>
        <v/>
      </c>
      <c r="E201" s="29" t="str">
        <f aca="false">IF($A201="","",SUMIFS(Costs!$K$5:$K$1004,Costs!$B$5:$B$1004,$A201,Costs!$C$5:$C$1004,"Material"))</f>
        <v/>
      </c>
      <c r="F201" s="29" t="str">
        <f aca="false">IF($A201="","",SUMIFS(Costs!$K$5:$K$1004,Costs!$B$5:$B$1004,$A201,Costs!$C$5:$C$1004,"Labour"))</f>
        <v/>
      </c>
      <c r="G201" s="29" t="str">
        <f aca="false">IF($A201="","",F201*Rates!$E$5)</f>
        <v/>
      </c>
      <c r="H201" s="29" t="str">
        <f aca="false">IF($A201="","",SUMIFS(Costs!$K$5:$K$1004,Costs!$B$5:$B$1004,$A201,Costs!$C$5:$C$1004,"Subcontract"))</f>
        <v/>
      </c>
      <c r="I201" s="29" t="str">
        <f aca="false">IF($A201="","",SUMIFS(Costs!$K$5:$K$1004,Costs!$B$5:$B$1004,$A201,Costs!$C$5:$C$1004,"Other"))</f>
        <v/>
      </c>
      <c r="J201" s="29" t="str">
        <f aca="false">IF($A201="","",SUM(E201:I201))</f>
        <v/>
      </c>
      <c r="K201" s="30" t="str">
        <f aca="false">IF($A201="","",D201-J201)</f>
        <v/>
      </c>
      <c r="L201" s="31" t="str">
        <f aca="false">IF(OR($A201="",N(D201)=0),"",K201/D201)</f>
        <v/>
      </c>
      <c r="M201" s="23" t="str">
        <f aca="false">IF($A201="","",IF(N(D201)=0,"No quote",IF(L201&lt;0,"LOSS",IF(L201&lt;Rates!$E$7,"Below minimum","OK"))))</f>
        <v/>
      </c>
    </row>
    <row r="202" customFormat="false" ht="15" hidden="false" customHeight="false" outlineLevel="0" collapsed="false">
      <c r="A202" s="23" t="str">
        <f aca="false">IF(Jobs!$A$194="","",Jobs!$A$194)</f>
        <v/>
      </c>
      <c r="B202" s="23" t="str">
        <f aca="false">IF($A202="","",Jobs!$B$194&amp;"")</f>
        <v/>
      </c>
      <c r="C202" s="23" t="str">
        <f aca="false">IF($A202="","",Jobs!$H$194&amp;"")</f>
        <v/>
      </c>
      <c r="D202" s="29" t="str">
        <f aca="false">IF($A202="","",N(Jobs!$G$194))</f>
        <v/>
      </c>
      <c r="E202" s="29" t="str">
        <f aca="false">IF($A202="","",SUMIFS(Costs!$K$5:$K$1004,Costs!$B$5:$B$1004,$A202,Costs!$C$5:$C$1004,"Material"))</f>
        <v/>
      </c>
      <c r="F202" s="29" t="str">
        <f aca="false">IF($A202="","",SUMIFS(Costs!$K$5:$K$1004,Costs!$B$5:$B$1004,$A202,Costs!$C$5:$C$1004,"Labour"))</f>
        <v/>
      </c>
      <c r="G202" s="29" t="str">
        <f aca="false">IF($A202="","",F202*Rates!$E$5)</f>
        <v/>
      </c>
      <c r="H202" s="29" t="str">
        <f aca="false">IF($A202="","",SUMIFS(Costs!$K$5:$K$1004,Costs!$B$5:$B$1004,$A202,Costs!$C$5:$C$1004,"Subcontract"))</f>
        <v/>
      </c>
      <c r="I202" s="29" t="str">
        <f aca="false">IF($A202="","",SUMIFS(Costs!$K$5:$K$1004,Costs!$B$5:$B$1004,$A202,Costs!$C$5:$C$1004,"Other"))</f>
        <v/>
      </c>
      <c r="J202" s="29" t="str">
        <f aca="false">IF($A202="","",SUM(E202:I202))</f>
        <v/>
      </c>
      <c r="K202" s="30" t="str">
        <f aca="false">IF($A202="","",D202-J202)</f>
        <v/>
      </c>
      <c r="L202" s="31" t="str">
        <f aca="false">IF(OR($A202="",N(D202)=0),"",K202/D202)</f>
        <v/>
      </c>
      <c r="M202" s="23" t="str">
        <f aca="false">IF($A202="","",IF(N(D202)=0,"No quote",IF(L202&lt;0,"LOSS",IF(L202&lt;Rates!$E$7,"Below minimum","OK"))))</f>
        <v/>
      </c>
    </row>
    <row r="203" customFormat="false" ht="15" hidden="false" customHeight="false" outlineLevel="0" collapsed="false">
      <c r="A203" s="23" t="str">
        <f aca="false">IF(Jobs!$A$195="","",Jobs!$A$195)</f>
        <v/>
      </c>
      <c r="B203" s="23" t="str">
        <f aca="false">IF($A203="","",Jobs!$B$195&amp;"")</f>
        <v/>
      </c>
      <c r="C203" s="23" t="str">
        <f aca="false">IF($A203="","",Jobs!$H$195&amp;"")</f>
        <v/>
      </c>
      <c r="D203" s="29" t="str">
        <f aca="false">IF($A203="","",N(Jobs!$G$195))</f>
        <v/>
      </c>
      <c r="E203" s="29" t="str">
        <f aca="false">IF($A203="","",SUMIFS(Costs!$K$5:$K$1004,Costs!$B$5:$B$1004,$A203,Costs!$C$5:$C$1004,"Material"))</f>
        <v/>
      </c>
      <c r="F203" s="29" t="str">
        <f aca="false">IF($A203="","",SUMIFS(Costs!$K$5:$K$1004,Costs!$B$5:$B$1004,$A203,Costs!$C$5:$C$1004,"Labour"))</f>
        <v/>
      </c>
      <c r="G203" s="29" t="str">
        <f aca="false">IF($A203="","",F203*Rates!$E$5)</f>
        <v/>
      </c>
      <c r="H203" s="29" t="str">
        <f aca="false">IF($A203="","",SUMIFS(Costs!$K$5:$K$1004,Costs!$B$5:$B$1004,$A203,Costs!$C$5:$C$1004,"Subcontract"))</f>
        <v/>
      </c>
      <c r="I203" s="29" t="str">
        <f aca="false">IF($A203="","",SUMIFS(Costs!$K$5:$K$1004,Costs!$B$5:$B$1004,$A203,Costs!$C$5:$C$1004,"Other"))</f>
        <v/>
      </c>
      <c r="J203" s="29" t="str">
        <f aca="false">IF($A203="","",SUM(E203:I203))</f>
        <v/>
      </c>
      <c r="K203" s="30" t="str">
        <f aca="false">IF($A203="","",D203-J203)</f>
        <v/>
      </c>
      <c r="L203" s="31" t="str">
        <f aca="false">IF(OR($A203="",N(D203)=0),"",K203/D203)</f>
        <v/>
      </c>
      <c r="M203" s="23" t="str">
        <f aca="false">IF($A203="","",IF(N(D203)=0,"No quote",IF(L203&lt;0,"LOSS",IF(L203&lt;Rates!$E$7,"Below minimum","OK"))))</f>
        <v/>
      </c>
    </row>
    <row r="204" customFormat="false" ht="15" hidden="false" customHeight="false" outlineLevel="0" collapsed="false">
      <c r="A204" s="23" t="str">
        <f aca="false">IF(Jobs!$A$196="","",Jobs!$A$196)</f>
        <v/>
      </c>
      <c r="B204" s="23" t="str">
        <f aca="false">IF($A204="","",Jobs!$B$196&amp;"")</f>
        <v/>
      </c>
      <c r="C204" s="23" t="str">
        <f aca="false">IF($A204="","",Jobs!$H$196&amp;"")</f>
        <v/>
      </c>
      <c r="D204" s="29" t="str">
        <f aca="false">IF($A204="","",N(Jobs!$G$196))</f>
        <v/>
      </c>
      <c r="E204" s="29" t="str">
        <f aca="false">IF($A204="","",SUMIFS(Costs!$K$5:$K$1004,Costs!$B$5:$B$1004,$A204,Costs!$C$5:$C$1004,"Material"))</f>
        <v/>
      </c>
      <c r="F204" s="29" t="str">
        <f aca="false">IF($A204="","",SUMIFS(Costs!$K$5:$K$1004,Costs!$B$5:$B$1004,$A204,Costs!$C$5:$C$1004,"Labour"))</f>
        <v/>
      </c>
      <c r="G204" s="29" t="str">
        <f aca="false">IF($A204="","",F204*Rates!$E$5)</f>
        <v/>
      </c>
      <c r="H204" s="29" t="str">
        <f aca="false">IF($A204="","",SUMIFS(Costs!$K$5:$K$1004,Costs!$B$5:$B$1004,$A204,Costs!$C$5:$C$1004,"Subcontract"))</f>
        <v/>
      </c>
      <c r="I204" s="29" t="str">
        <f aca="false">IF($A204="","",SUMIFS(Costs!$K$5:$K$1004,Costs!$B$5:$B$1004,$A204,Costs!$C$5:$C$1004,"Other"))</f>
        <v/>
      </c>
      <c r="J204" s="29" t="str">
        <f aca="false">IF($A204="","",SUM(E204:I204))</f>
        <v/>
      </c>
      <c r="K204" s="30" t="str">
        <f aca="false">IF($A204="","",D204-J204)</f>
        <v/>
      </c>
      <c r="L204" s="31" t="str">
        <f aca="false">IF(OR($A204="",N(D204)=0),"",K204/D204)</f>
        <v/>
      </c>
      <c r="M204" s="23" t="str">
        <f aca="false">IF($A204="","",IF(N(D204)=0,"No quote",IF(L204&lt;0,"LOSS",IF(L204&lt;Rates!$E$7,"Below minimum","OK"))))</f>
        <v/>
      </c>
    </row>
    <row r="205" customFormat="false" ht="15" hidden="false" customHeight="false" outlineLevel="0" collapsed="false">
      <c r="A205" s="23" t="str">
        <f aca="false">IF(Jobs!$A$197="","",Jobs!$A$197)</f>
        <v/>
      </c>
      <c r="B205" s="23" t="str">
        <f aca="false">IF($A205="","",Jobs!$B$197&amp;"")</f>
        <v/>
      </c>
      <c r="C205" s="23" t="str">
        <f aca="false">IF($A205="","",Jobs!$H$197&amp;"")</f>
        <v/>
      </c>
      <c r="D205" s="29" t="str">
        <f aca="false">IF($A205="","",N(Jobs!$G$197))</f>
        <v/>
      </c>
      <c r="E205" s="29" t="str">
        <f aca="false">IF($A205="","",SUMIFS(Costs!$K$5:$K$1004,Costs!$B$5:$B$1004,$A205,Costs!$C$5:$C$1004,"Material"))</f>
        <v/>
      </c>
      <c r="F205" s="29" t="str">
        <f aca="false">IF($A205="","",SUMIFS(Costs!$K$5:$K$1004,Costs!$B$5:$B$1004,$A205,Costs!$C$5:$C$1004,"Labour"))</f>
        <v/>
      </c>
      <c r="G205" s="29" t="str">
        <f aca="false">IF($A205="","",F205*Rates!$E$5)</f>
        <v/>
      </c>
      <c r="H205" s="29" t="str">
        <f aca="false">IF($A205="","",SUMIFS(Costs!$K$5:$K$1004,Costs!$B$5:$B$1004,$A205,Costs!$C$5:$C$1004,"Subcontract"))</f>
        <v/>
      </c>
      <c r="I205" s="29" t="str">
        <f aca="false">IF($A205="","",SUMIFS(Costs!$K$5:$K$1004,Costs!$B$5:$B$1004,$A205,Costs!$C$5:$C$1004,"Other"))</f>
        <v/>
      </c>
      <c r="J205" s="29" t="str">
        <f aca="false">IF($A205="","",SUM(E205:I205))</f>
        <v/>
      </c>
      <c r="K205" s="30" t="str">
        <f aca="false">IF($A205="","",D205-J205)</f>
        <v/>
      </c>
      <c r="L205" s="31" t="str">
        <f aca="false">IF(OR($A205="",N(D205)=0),"",K205/D205)</f>
        <v/>
      </c>
      <c r="M205" s="23" t="str">
        <f aca="false">IF($A205="","",IF(N(D205)=0,"No quote",IF(L205&lt;0,"LOSS",IF(L205&lt;Rates!$E$7,"Below minimum","OK"))))</f>
        <v/>
      </c>
    </row>
    <row r="206" customFormat="false" ht="15" hidden="false" customHeight="false" outlineLevel="0" collapsed="false">
      <c r="A206" s="23" t="str">
        <f aca="false">IF(Jobs!$A$198="","",Jobs!$A$198)</f>
        <v/>
      </c>
      <c r="B206" s="23" t="str">
        <f aca="false">IF($A206="","",Jobs!$B$198&amp;"")</f>
        <v/>
      </c>
      <c r="C206" s="23" t="str">
        <f aca="false">IF($A206="","",Jobs!$H$198&amp;"")</f>
        <v/>
      </c>
      <c r="D206" s="29" t="str">
        <f aca="false">IF($A206="","",N(Jobs!$G$198))</f>
        <v/>
      </c>
      <c r="E206" s="29" t="str">
        <f aca="false">IF($A206="","",SUMIFS(Costs!$K$5:$K$1004,Costs!$B$5:$B$1004,$A206,Costs!$C$5:$C$1004,"Material"))</f>
        <v/>
      </c>
      <c r="F206" s="29" t="str">
        <f aca="false">IF($A206="","",SUMIFS(Costs!$K$5:$K$1004,Costs!$B$5:$B$1004,$A206,Costs!$C$5:$C$1004,"Labour"))</f>
        <v/>
      </c>
      <c r="G206" s="29" t="str">
        <f aca="false">IF($A206="","",F206*Rates!$E$5)</f>
        <v/>
      </c>
      <c r="H206" s="29" t="str">
        <f aca="false">IF($A206="","",SUMIFS(Costs!$K$5:$K$1004,Costs!$B$5:$B$1004,$A206,Costs!$C$5:$C$1004,"Subcontract"))</f>
        <v/>
      </c>
      <c r="I206" s="29" t="str">
        <f aca="false">IF($A206="","",SUMIFS(Costs!$K$5:$K$1004,Costs!$B$5:$B$1004,$A206,Costs!$C$5:$C$1004,"Other"))</f>
        <v/>
      </c>
      <c r="J206" s="29" t="str">
        <f aca="false">IF($A206="","",SUM(E206:I206))</f>
        <v/>
      </c>
      <c r="K206" s="30" t="str">
        <f aca="false">IF($A206="","",D206-J206)</f>
        <v/>
      </c>
      <c r="L206" s="31" t="str">
        <f aca="false">IF(OR($A206="",N(D206)=0),"",K206/D206)</f>
        <v/>
      </c>
      <c r="M206" s="23" t="str">
        <f aca="false">IF($A206="","",IF(N(D206)=0,"No quote",IF(L206&lt;0,"LOSS",IF(L206&lt;Rates!$E$7,"Below minimum","OK"))))</f>
        <v/>
      </c>
    </row>
    <row r="207" customFormat="false" ht="15" hidden="false" customHeight="false" outlineLevel="0" collapsed="false">
      <c r="A207" s="23" t="str">
        <f aca="false">IF(Jobs!$A$199="","",Jobs!$A$199)</f>
        <v/>
      </c>
      <c r="B207" s="23" t="str">
        <f aca="false">IF($A207="","",Jobs!$B$199&amp;"")</f>
        <v/>
      </c>
      <c r="C207" s="23" t="str">
        <f aca="false">IF($A207="","",Jobs!$H$199&amp;"")</f>
        <v/>
      </c>
      <c r="D207" s="29" t="str">
        <f aca="false">IF($A207="","",N(Jobs!$G$199))</f>
        <v/>
      </c>
      <c r="E207" s="29" t="str">
        <f aca="false">IF($A207="","",SUMIFS(Costs!$K$5:$K$1004,Costs!$B$5:$B$1004,$A207,Costs!$C$5:$C$1004,"Material"))</f>
        <v/>
      </c>
      <c r="F207" s="29" t="str">
        <f aca="false">IF($A207="","",SUMIFS(Costs!$K$5:$K$1004,Costs!$B$5:$B$1004,$A207,Costs!$C$5:$C$1004,"Labour"))</f>
        <v/>
      </c>
      <c r="G207" s="29" t="str">
        <f aca="false">IF($A207="","",F207*Rates!$E$5)</f>
        <v/>
      </c>
      <c r="H207" s="29" t="str">
        <f aca="false">IF($A207="","",SUMIFS(Costs!$K$5:$K$1004,Costs!$B$5:$B$1004,$A207,Costs!$C$5:$C$1004,"Subcontract"))</f>
        <v/>
      </c>
      <c r="I207" s="29" t="str">
        <f aca="false">IF($A207="","",SUMIFS(Costs!$K$5:$K$1004,Costs!$B$5:$B$1004,$A207,Costs!$C$5:$C$1004,"Other"))</f>
        <v/>
      </c>
      <c r="J207" s="29" t="str">
        <f aca="false">IF($A207="","",SUM(E207:I207))</f>
        <v/>
      </c>
      <c r="K207" s="30" t="str">
        <f aca="false">IF($A207="","",D207-J207)</f>
        <v/>
      </c>
      <c r="L207" s="31" t="str">
        <f aca="false">IF(OR($A207="",N(D207)=0),"",K207/D207)</f>
        <v/>
      </c>
      <c r="M207" s="23" t="str">
        <f aca="false">IF($A207="","",IF(N(D207)=0,"No quote",IF(L207&lt;0,"LOSS",IF(L207&lt;Rates!$E$7,"Below minimum","OK"))))</f>
        <v/>
      </c>
    </row>
    <row r="208" customFormat="false" ht="15" hidden="false" customHeight="false" outlineLevel="0" collapsed="false">
      <c r="A208" s="23" t="str">
        <f aca="false">IF(Jobs!$A$200="","",Jobs!$A$200)</f>
        <v/>
      </c>
      <c r="B208" s="23" t="str">
        <f aca="false">IF($A208="","",Jobs!$B$200&amp;"")</f>
        <v/>
      </c>
      <c r="C208" s="23" t="str">
        <f aca="false">IF($A208="","",Jobs!$H$200&amp;"")</f>
        <v/>
      </c>
      <c r="D208" s="29" t="str">
        <f aca="false">IF($A208="","",N(Jobs!$G$200))</f>
        <v/>
      </c>
      <c r="E208" s="29" t="str">
        <f aca="false">IF($A208="","",SUMIFS(Costs!$K$5:$K$1004,Costs!$B$5:$B$1004,$A208,Costs!$C$5:$C$1004,"Material"))</f>
        <v/>
      </c>
      <c r="F208" s="29" t="str">
        <f aca="false">IF($A208="","",SUMIFS(Costs!$K$5:$K$1004,Costs!$B$5:$B$1004,$A208,Costs!$C$5:$C$1004,"Labour"))</f>
        <v/>
      </c>
      <c r="G208" s="29" t="str">
        <f aca="false">IF($A208="","",F208*Rates!$E$5)</f>
        <v/>
      </c>
      <c r="H208" s="29" t="str">
        <f aca="false">IF($A208="","",SUMIFS(Costs!$K$5:$K$1004,Costs!$B$5:$B$1004,$A208,Costs!$C$5:$C$1004,"Subcontract"))</f>
        <v/>
      </c>
      <c r="I208" s="29" t="str">
        <f aca="false">IF($A208="","",SUMIFS(Costs!$K$5:$K$1004,Costs!$B$5:$B$1004,$A208,Costs!$C$5:$C$1004,"Other"))</f>
        <v/>
      </c>
      <c r="J208" s="29" t="str">
        <f aca="false">IF($A208="","",SUM(E208:I208))</f>
        <v/>
      </c>
      <c r="K208" s="30" t="str">
        <f aca="false">IF($A208="","",D208-J208)</f>
        <v/>
      </c>
      <c r="L208" s="31" t="str">
        <f aca="false">IF(OR($A208="",N(D208)=0),"",K208/D208)</f>
        <v/>
      </c>
      <c r="M208" s="23" t="str">
        <f aca="false">IF($A208="","",IF(N(D208)=0,"No quote",IF(L208&lt;0,"LOSS",IF(L208&lt;Rates!$E$7,"Below minimum","OK"))))</f>
        <v/>
      </c>
    </row>
    <row r="209" customFormat="false" ht="15" hidden="false" customHeight="false" outlineLevel="0" collapsed="false">
      <c r="A209" s="23" t="str">
        <f aca="false">IF(Jobs!$A$201="","",Jobs!$A$201)</f>
        <v/>
      </c>
      <c r="B209" s="23" t="str">
        <f aca="false">IF($A209="","",Jobs!$B$201&amp;"")</f>
        <v/>
      </c>
      <c r="C209" s="23" t="str">
        <f aca="false">IF($A209="","",Jobs!$H$201&amp;"")</f>
        <v/>
      </c>
      <c r="D209" s="29" t="str">
        <f aca="false">IF($A209="","",N(Jobs!$G$201))</f>
        <v/>
      </c>
      <c r="E209" s="29" t="str">
        <f aca="false">IF($A209="","",SUMIFS(Costs!$K$5:$K$1004,Costs!$B$5:$B$1004,$A209,Costs!$C$5:$C$1004,"Material"))</f>
        <v/>
      </c>
      <c r="F209" s="29" t="str">
        <f aca="false">IF($A209="","",SUMIFS(Costs!$K$5:$K$1004,Costs!$B$5:$B$1004,$A209,Costs!$C$5:$C$1004,"Labour"))</f>
        <v/>
      </c>
      <c r="G209" s="29" t="str">
        <f aca="false">IF($A209="","",F209*Rates!$E$5)</f>
        <v/>
      </c>
      <c r="H209" s="29" t="str">
        <f aca="false">IF($A209="","",SUMIFS(Costs!$K$5:$K$1004,Costs!$B$5:$B$1004,$A209,Costs!$C$5:$C$1004,"Subcontract"))</f>
        <v/>
      </c>
      <c r="I209" s="29" t="str">
        <f aca="false">IF($A209="","",SUMIFS(Costs!$K$5:$K$1004,Costs!$B$5:$B$1004,$A209,Costs!$C$5:$C$1004,"Other"))</f>
        <v/>
      </c>
      <c r="J209" s="29" t="str">
        <f aca="false">IF($A209="","",SUM(E209:I209))</f>
        <v/>
      </c>
      <c r="K209" s="30" t="str">
        <f aca="false">IF($A209="","",D209-J209)</f>
        <v/>
      </c>
      <c r="L209" s="31" t="str">
        <f aca="false">IF(OR($A209="",N(D209)=0),"",K209/D209)</f>
        <v/>
      </c>
      <c r="M209" s="23" t="str">
        <f aca="false">IF($A209="","",IF(N(D209)=0,"No quote",IF(L209&lt;0,"LOSS",IF(L209&lt;Rates!$E$7,"Below minimum","OK"))))</f>
        <v/>
      </c>
    </row>
    <row r="210" customFormat="false" ht="15" hidden="false" customHeight="false" outlineLevel="0" collapsed="false">
      <c r="A210" s="23" t="str">
        <f aca="false">IF(Jobs!$A$202="","",Jobs!$A$202)</f>
        <v/>
      </c>
      <c r="B210" s="23" t="str">
        <f aca="false">IF($A210="","",Jobs!$B$202&amp;"")</f>
        <v/>
      </c>
      <c r="C210" s="23" t="str">
        <f aca="false">IF($A210="","",Jobs!$H$202&amp;"")</f>
        <v/>
      </c>
      <c r="D210" s="29" t="str">
        <f aca="false">IF($A210="","",N(Jobs!$G$202))</f>
        <v/>
      </c>
      <c r="E210" s="29" t="str">
        <f aca="false">IF($A210="","",SUMIFS(Costs!$K$5:$K$1004,Costs!$B$5:$B$1004,$A210,Costs!$C$5:$C$1004,"Material"))</f>
        <v/>
      </c>
      <c r="F210" s="29" t="str">
        <f aca="false">IF($A210="","",SUMIFS(Costs!$K$5:$K$1004,Costs!$B$5:$B$1004,$A210,Costs!$C$5:$C$1004,"Labour"))</f>
        <v/>
      </c>
      <c r="G210" s="29" t="str">
        <f aca="false">IF($A210="","",F210*Rates!$E$5)</f>
        <v/>
      </c>
      <c r="H210" s="29" t="str">
        <f aca="false">IF($A210="","",SUMIFS(Costs!$K$5:$K$1004,Costs!$B$5:$B$1004,$A210,Costs!$C$5:$C$1004,"Subcontract"))</f>
        <v/>
      </c>
      <c r="I210" s="29" t="str">
        <f aca="false">IF($A210="","",SUMIFS(Costs!$K$5:$K$1004,Costs!$B$5:$B$1004,$A210,Costs!$C$5:$C$1004,"Other"))</f>
        <v/>
      </c>
      <c r="J210" s="29" t="str">
        <f aca="false">IF($A210="","",SUM(E210:I210))</f>
        <v/>
      </c>
      <c r="K210" s="30" t="str">
        <f aca="false">IF($A210="","",D210-J210)</f>
        <v/>
      </c>
      <c r="L210" s="31" t="str">
        <f aca="false">IF(OR($A210="",N(D210)=0),"",K210/D210)</f>
        <v/>
      </c>
      <c r="M210" s="23" t="str">
        <f aca="false">IF($A210="","",IF(N(D210)=0,"No quote",IF(L210&lt;0,"LOSS",IF(L210&lt;Rates!$E$7,"Below minimum","OK"))))</f>
        <v/>
      </c>
    </row>
    <row r="211" customFormat="false" ht="15" hidden="false" customHeight="false" outlineLevel="0" collapsed="false">
      <c r="A211" s="23" t="str">
        <f aca="false">IF(Jobs!$A$203="","",Jobs!$A$203)</f>
        <v/>
      </c>
      <c r="B211" s="23" t="str">
        <f aca="false">IF($A211="","",Jobs!$B$203&amp;"")</f>
        <v/>
      </c>
      <c r="C211" s="23" t="str">
        <f aca="false">IF($A211="","",Jobs!$H$203&amp;"")</f>
        <v/>
      </c>
      <c r="D211" s="29" t="str">
        <f aca="false">IF($A211="","",N(Jobs!$G$203))</f>
        <v/>
      </c>
      <c r="E211" s="29" t="str">
        <f aca="false">IF($A211="","",SUMIFS(Costs!$K$5:$K$1004,Costs!$B$5:$B$1004,$A211,Costs!$C$5:$C$1004,"Material"))</f>
        <v/>
      </c>
      <c r="F211" s="29" t="str">
        <f aca="false">IF($A211="","",SUMIFS(Costs!$K$5:$K$1004,Costs!$B$5:$B$1004,$A211,Costs!$C$5:$C$1004,"Labour"))</f>
        <v/>
      </c>
      <c r="G211" s="29" t="str">
        <f aca="false">IF($A211="","",F211*Rates!$E$5)</f>
        <v/>
      </c>
      <c r="H211" s="29" t="str">
        <f aca="false">IF($A211="","",SUMIFS(Costs!$K$5:$K$1004,Costs!$B$5:$B$1004,$A211,Costs!$C$5:$C$1004,"Subcontract"))</f>
        <v/>
      </c>
      <c r="I211" s="29" t="str">
        <f aca="false">IF($A211="","",SUMIFS(Costs!$K$5:$K$1004,Costs!$B$5:$B$1004,$A211,Costs!$C$5:$C$1004,"Other"))</f>
        <v/>
      </c>
      <c r="J211" s="29" t="str">
        <f aca="false">IF($A211="","",SUM(E211:I211))</f>
        <v/>
      </c>
      <c r="K211" s="30" t="str">
        <f aca="false">IF($A211="","",D211-J211)</f>
        <v/>
      </c>
      <c r="L211" s="31" t="str">
        <f aca="false">IF(OR($A211="",N(D211)=0),"",K211/D211)</f>
        <v/>
      </c>
      <c r="M211" s="23" t="str">
        <f aca="false">IF($A211="","",IF(N(D211)=0,"No quote",IF(L211&lt;0,"LOSS",IF(L211&lt;Rates!$E$7,"Below minimum","OK"))))</f>
        <v/>
      </c>
    </row>
    <row r="212" customFormat="false" ht="15" hidden="false" customHeight="false" outlineLevel="0" collapsed="false">
      <c r="A212" s="23" t="str">
        <f aca="false">IF(Jobs!$A$204="","",Jobs!$A$204)</f>
        <v/>
      </c>
      <c r="B212" s="23" t="str">
        <f aca="false">IF($A212="","",Jobs!$B$204&amp;"")</f>
        <v/>
      </c>
      <c r="C212" s="23" t="str">
        <f aca="false">IF($A212="","",Jobs!$H$204&amp;"")</f>
        <v/>
      </c>
      <c r="D212" s="29" t="str">
        <f aca="false">IF($A212="","",N(Jobs!$G$204))</f>
        <v/>
      </c>
      <c r="E212" s="29" t="str">
        <f aca="false">IF($A212="","",SUMIFS(Costs!$K$5:$K$1004,Costs!$B$5:$B$1004,$A212,Costs!$C$5:$C$1004,"Material"))</f>
        <v/>
      </c>
      <c r="F212" s="29" t="str">
        <f aca="false">IF($A212="","",SUMIFS(Costs!$K$5:$K$1004,Costs!$B$5:$B$1004,$A212,Costs!$C$5:$C$1004,"Labour"))</f>
        <v/>
      </c>
      <c r="G212" s="29" t="str">
        <f aca="false">IF($A212="","",F212*Rates!$E$5)</f>
        <v/>
      </c>
      <c r="H212" s="29" t="str">
        <f aca="false">IF($A212="","",SUMIFS(Costs!$K$5:$K$1004,Costs!$B$5:$B$1004,$A212,Costs!$C$5:$C$1004,"Subcontract"))</f>
        <v/>
      </c>
      <c r="I212" s="29" t="str">
        <f aca="false">IF($A212="","",SUMIFS(Costs!$K$5:$K$1004,Costs!$B$5:$B$1004,$A212,Costs!$C$5:$C$1004,"Other"))</f>
        <v/>
      </c>
      <c r="J212" s="29" t="str">
        <f aca="false">IF($A212="","",SUM(E212:I212))</f>
        <v/>
      </c>
      <c r="K212" s="30" t="str">
        <f aca="false">IF($A212="","",D212-J212)</f>
        <v/>
      </c>
      <c r="L212" s="31" t="str">
        <f aca="false">IF(OR($A212="",N(D212)=0),"",K212/D212)</f>
        <v/>
      </c>
      <c r="M212" s="23" t="str">
        <f aca="false">IF($A212="","",IF(N(D212)=0,"No quote",IF(L212&lt;0,"LOSS",IF(L212&lt;Rates!$E$7,"Below minimum","OK"))))</f>
        <v/>
      </c>
    </row>
    <row r="215" customFormat="false" ht="15" hidden="false" customHeight="false" outlineLevel="0" collapsed="false">
      <c r="A215" s="32" t="s">
        <v>114</v>
      </c>
    </row>
    <row r="216" customFormat="false" ht="15" hidden="false" customHeight="false" outlineLevel="0" collapsed="false">
      <c r="A216" s="33" t="s">
        <v>115</v>
      </c>
    </row>
  </sheetData>
  <conditionalFormatting sqref="B8">
    <cfRule type="cellIs" priority="2" operator="greaterThan" aboveAverage="0" equalAverage="0" bottom="0" percent="0" rank="0" text="" dxfId="0">
      <formula>0</formula>
    </cfRule>
  </conditionalFormatting>
  <conditionalFormatting sqref="B9">
    <cfRule type="cellIs" priority="3" operator="greaterThan" aboveAverage="0" equalAverage="0" bottom="0" percent="0" rank="0" text="" dxfId="1">
      <formula>0</formula>
    </cfRule>
  </conditionalFormatting>
  <conditionalFormatting sqref="M13:M212">
    <cfRule type="cellIs" priority="4" operator="equal" aboveAverage="0" equalAverage="0" bottom="0" percent="0" rank="0" text="" dxfId="0">
      <formula>"LOSS"</formula>
    </cfRule>
    <cfRule type="cellIs" priority="5" operator="equal" aboveAverage="0" equalAverage="0" bottom="0" percent="0" rank="0" text="" dxfId="1">
      <formula>"Below minimum"</formula>
    </cfRule>
  </conditionalFormatting>
  <hyperlinks>
    <hyperlink ref="A216" r:id="rId1" display="Free template from Mannin Systems  |  manninsystems.co.uk"/>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&amp;CJob Costing Sheet  |  Mannin Systems  |  manninsystems.co.uk</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2026-09-26T09:54:06Z</dcterms:created>
  <dc:creator>Mannin Systems</dc:creator>
  <dc:description/>
  <dc:language>en-US</dc:language>
  <cp:lastModifiedBy/>
  <dcterms:modified xsi:type="dcterms:W3CDTF">2026-09-26T09:54:07Z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