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Parts" sheetId="2" state="visible" r:id="rId4"/>
    <sheet name="Time Log" sheetId="3" state="visible" r:id="rId5"/>
    <sheet name="Part 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<sst xmlns="http://schemas.openxmlformats.org/spreadsheetml/2006/main" count="101" uniqueCount="84">
  <si>
    <t xml:space="preserve">Setup &amp; Run Time Log</t>
  </si>
  <si>
    <t xml:space="preserve">A free template from Mannin Systems for machine shops and light engineering</t>
  </si>
  <si>
    <t xml:space="preserve">What it does</t>
  </si>
  <si>
    <t xml:space="preserve">Records actual setup and run times against what you quoted, flags jobs that ran over, and works out the real cycle time for each part so your next quote is based on facts rather than memory.</t>
  </si>
  <si>
    <t xml:space="preserve">HOW TO USE</t>
  </si>
  <si>
    <t xml:space="preserve">1. Parts</t>
  </si>
  <si>
    <t xml:space="preserve">List each part with its machine, quoted setup time (minutes) and quoted cycle time (seconds per part).</t>
  </si>
  <si>
    <t xml:space="preserve">2. Time Log</t>
  </si>
  <si>
    <t xml:space="preserve">Add one row per job or batch: quantity made, actual setup minutes and actual run minutes. Variances and flags calculate automatically.</t>
  </si>
  <si>
    <t xml:space="preserve">3. Part Summary</t>
  </si>
  <si>
    <t xml:space="preserve">Shows average actual setup and cycle times per part against the quote, with a suggested cycle time for future quoting. Set your tolerance at the top.</t>
  </si>
  <si>
    <t xml:space="preserve">ASSUMPTIONS</t>
  </si>
  <si>
    <t xml:space="preserve">Run time excludes setup. Actual cycle time = run minutes × 60 ÷ quantity made. The suggested cycle time is your logged average, rounded up to the next second.</t>
  </si>
  <si>
    <t xml:space="preserve">KEY</t>
  </si>
  <si>
    <t xml:space="preserve">Blue text, white cell</t>
  </si>
  <si>
    <t xml:space="preserve">Type here.</t>
  </si>
  <si>
    <t xml:space="preserve">Grey cell</t>
  </si>
  <si>
    <t xml:space="preserve">Calculates automatically. Please don't overwrite.</t>
  </si>
  <si>
    <t xml:space="preserve">BEFORE YOU START</t>
  </si>
  <si>
    <t xml:space="preserve">The blue entries are examples to show the format. Clear them (select the cells and press Delete) rather than deleting whole rows, so the calculations stay intact.</t>
  </si>
  <si>
    <t xml:space="preserve">Outgrown spreadsheets?</t>
  </si>
  <si>
    <t xml:space="preserve">Mannin Systems builds affordable production software for machine shops, with routings, setup and run times, bar stock with certs, inspection records and repeat orders built in.</t>
  </si>
  <si>
    <t xml:space="preserve">manninsystems.co.uk  |  info@manninsystems.co.uk</t>
  </si>
  <si>
    <t xml:space="preserve">Parts</t>
  </si>
  <si>
    <t xml:space="preserve">One row per part number. Quoted times are what you used when pricing the job.</t>
  </si>
  <si>
    <t xml:space="preserve">Part no</t>
  </si>
  <si>
    <t xml:space="preserve">Description</t>
  </si>
  <si>
    <t xml:space="preserve">Material</t>
  </si>
  <si>
    <t xml:space="preserve">Machine / work centre</t>
  </si>
  <si>
    <t xml:space="preserve">Quoted setup (mins)</t>
  </si>
  <si>
    <t xml:space="preserve">Quoted cycle (secs/part)</t>
  </si>
  <si>
    <t xml:space="preserve">Customer</t>
  </si>
  <si>
    <t xml:space="preserve">P-1001</t>
  </si>
  <si>
    <t xml:space="preserve">Hydraulic spacer</t>
  </si>
  <si>
    <t xml:space="preserve">EN1A bar 25mm</t>
  </si>
  <si>
    <t xml:space="preserve">CNC lathe 1</t>
  </si>
  <si>
    <t xml:space="preserve">Ridge Hydraulics</t>
  </si>
  <si>
    <t xml:space="preserve">P-1002</t>
  </si>
  <si>
    <t xml:space="preserve">Mounting bracket</t>
  </si>
  <si>
    <t xml:space="preserve">6082 aluminium plate</t>
  </si>
  <si>
    <t xml:space="preserve">VMC 1</t>
  </si>
  <si>
    <t xml:space="preserve">Coastline Marine</t>
  </si>
  <si>
    <t xml:space="preserve">P-1003</t>
  </si>
  <si>
    <t xml:space="preserve">Drive shaft 20mm</t>
  </si>
  <si>
    <t xml:space="preserve">EN8 bar</t>
  </si>
  <si>
    <t xml:space="preserve">CNC lathe 2</t>
  </si>
  <si>
    <t xml:space="preserve">Time Log</t>
  </si>
  <si>
    <t xml:space="preserve">One row per job or batch. Enter actual setup and run times in minutes.</t>
  </si>
  <si>
    <t xml:space="preserve">Date</t>
  </si>
  <si>
    <t xml:space="preserve">Job no</t>
  </si>
  <si>
    <t xml:space="preserve">Machine</t>
  </si>
  <si>
    <t xml:space="preserve">Operator</t>
  </si>
  <si>
    <t xml:space="preserve">Qty made</t>
  </si>
  <si>
    <t xml:space="preserve">Actual setup (mins)</t>
  </si>
  <si>
    <t xml:space="preserve">Actual run (mins)</t>
  </si>
  <si>
    <t xml:space="preserve">Notes</t>
  </si>
  <si>
    <t xml:space="preserve">Quoted setup (auto)</t>
  </si>
  <si>
    <t xml:space="preserve">Quoted run mins (auto)</t>
  </si>
  <si>
    <t xml:space="preserve">Actual cycle secs (auto)</t>
  </si>
  <si>
    <t xml:space="preserve">Setup variance (auto)</t>
  </si>
  <si>
    <t xml:space="preserve">Run variance (auto)</t>
  </si>
  <si>
    <t xml:space="preserve">Check (auto)</t>
  </si>
  <si>
    <t xml:space="preserve">W-3301</t>
  </si>
  <si>
    <t xml:space="preserve">AT</t>
  </si>
  <si>
    <t xml:space="preserve">W-3302</t>
  </si>
  <si>
    <t xml:space="preserve">RM</t>
  </si>
  <si>
    <t xml:space="preserve">New fixture, first off took longer</t>
  </si>
  <si>
    <t xml:space="preserve">W-3303</t>
  </si>
  <si>
    <t xml:space="preserve">W-3310</t>
  </si>
  <si>
    <t xml:space="preserve">JK</t>
  </si>
  <si>
    <t xml:space="preserve">W-3314</t>
  </si>
  <si>
    <t xml:space="preserve">Part Summary</t>
  </si>
  <si>
    <t xml:space="preserve">Actual vs quoted per part. Only the tolerance in B4 needs typing.</t>
  </si>
  <si>
    <t xml:space="preserve">Flag when actual exceeds quote by</t>
  </si>
  <si>
    <t xml:space="preserve">Jobs logged</t>
  </si>
  <si>
    <t xml:space="preserve">Total qty</t>
  </si>
  <si>
    <t xml:space="preserve">Avg actual setup (mins)</t>
  </si>
  <si>
    <t xml:space="preserve">Quoted cycle (secs)</t>
  </si>
  <si>
    <t xml:space="preserve">Actual avg cycle (secs)</t>
  </si>
  <si>
    <t xml:space="preserve">Cycle variance</t>
  </si>
  <si>
    <t xml:space="preserve">Suggested cycle for quoting (secs)</t>
  </si>
  <si>
    <t xml:space="preserve">Check</t>
  </si>
  <si>
    <t xml:space="preserve">Averages are across every job logged for that part. Suggested cycle = actual average rounded up to the next second.</t>
  </si>
  <si>
    <t xml:space="preserve">Free template from Mannin Systems  |  manninsystems.co.uk</t>
  </si>
</sst>
</file>

<file path=xl/styles.xml><?xml version="1.0" encoding="utf-8"?>
<styleSheet xmlns="http://schemas.openxmlformats.org/spreadsheetml/2006/main">
  <numFmts count="7">
    <numFmt numFmtId="164" formatCode="General"/>
    <numFmt numFmtId="165" formatCode="#,##0"/>
    <numFmt numFmtId="166" formatCode="dd/mm/yyyy"/>
    <numFmt numFmtId="167" formatCode="#,##0.0"/>
    <numFmt numFmtId="168" formatCode="\+0%;[RED]\-0%;0%"/>
    <numFmt numFmtId="169" formatCode="0%"/>
    <numFmt numFmtId="170" formatCode="0"/>
  </numFmts>
  <fonts count="20">
    <font>
      <sz val="11"/>
      <color theme="1"/>
      <name val="Calibri"/>
      <family val="2"/>
      <charset val="1"/>
    </font>
    <font>
      <sz val="10"/>
      <name val="Arial"/>
      <family val="0"/>
    </font>
    <font>
      <sz val="10"/>
      <name val="Arial"/>
      <family val="0"/>
    </font>
    <font>
      <sz val="10"/>
      <name val="Arial"/>
      <family val="0"/>
    </font>
    <font>
      <b val="true"/>
      <sz val="22"/>
      <color rgb="FF163A3C"/>
      <name val="Arial"/>
      <family val="0"/>
      <charset val="1"/>
    </font>
    <font>
      <i val="true"/>
      <sz val="11"/>
      <color rgb="FF56706E"/>
      <name val="Arial"/>
      <family val="0"/>
      <charset val="1"/>
    </font>
    <font>
      <b val="true"/>
      <sz val="11"/>
      <color rgb="FF132B2D"/>
      <name val="Arial"/>
      <family val="0"/>
      <charset val="1"/>
    </font>
    <font>
      <sz val="11"/>
      <color rgb="FF132B2D"/>
      <name val="Arial"/>
      <family val="0"/>
      <charset val="1"/>
    </font>
    <font>
      <b val="true"/>
      <sz val="11"/>
      <color rgb="FF163A3C"/>
      <name val="Arial"/>
      <family val="0"/>
      <charset val="1"/>
    </font>
    <font>
      <b val="true"/>
      <sz val="11"/>
      <color rgb="FF0000FF"/>
      <name val="Arial"/>
      <family val="0"/>
      <charset val="1"/>
    </font>
    <font>
      <sz val="11"/>
      <color rgb="FF0000FF"/>
      <name val="Arial"/>
      <family val="0"/>
      <charset val="1"/>
    </font>
    <font>
      <b val="true"/>
      <u val="single"/>
      <sz val="11"/>
      <color rgb="FF163A3C"/>
      <name val="Arial"/>
      <family val="0"/>
      <charset val="1"/>
    </font>
    <font>
      <b val="true"/>
      <sz val="16"/>
      <color rgb="FF163A3C"/>
      <name val="Arial"/>
      <family val="0"/>
      <charset val="1"/>
    </font>
    <font>
      <i val="true"/>
      <sz val="10"/>
      <color rgb="FF56706E"/>
      <name val="Arial"/>
      <family val="0"/>
      <charset val="1"/>
    </font>
    <font>
      <b val="true"/>
      <sz val="10"/>
      <color rgb="FFFFFFFF"/>
      <name val="Arial"/>
      <family val="0"/>
      <charset val="1"/>
    </font>
    <font>
      <sz val="10"/>
      <color rgb="FF0000FF"/>
      <name val="Arial"/>
      <family val="0"/>
      <charset val="1"/>
    </font>
    <font>
      <sz val="10"/>
      <color rgb="FF000000"/>
      <name val="Arial"/>
      <family val="0"/>
      <charset val="1"/>
    </font>
    <font>
      <b val="true"/>
      <sz val="10"/>
      <color rgb="FF132B2D"/>
      <name val="Arial"/>
      <family val="0"/>
      <charset val="1"/>
    </font>
    <font>
      <i val="true"/>
      <sz val="9"/>
      <color rgb="FF56706E"/>
      <name val="Arial"/>
      <family val="0"/>
      <charset val="1"/>
    </font>
    <font>
      <b val="true"/>
      <sz val="9"/>
      <color rgb="FF163A3C"/>
      <name val="Arial"/>
      <family val="0"/>
      <charset val="1"/>
    </font>
  </fonts>
  <fills count="5">
    <fill>
      <patternFill patternType="none"/>
    </fill>
    <fill>
      <patternFill patternType="gray125"/>
    </fill>
    <fill>
      <patternFill patternType="solid">
        <fgColor rgb="FFE4ECEB"/>
        <bgColor rgb="FFD3DDDB"/>
      </patternFill>
    </fill>
    <fill>
      <patternFill patternType="solid">
        <fgColor rgb="FF163A3C"/>
        <bgColor rgb="FF132B2D"/>
      </patternFill>
    </fill>
    <fill>
      <patternFill patternType="solid">
        <fgColor rgb="FF56706E"/>
        <bgColor rgb="FF808080"/>
      </patternFill>
    </fill>
  </fills>
  <borders count="2">
    <border diagonalUp="false" diagonalDown="false">
      <left/>
      <right/>
      <top/>
      <bottom/>
      <diagonal/>
    </border>
    <border diagonalUp="false" diagonalDown="false">
      <left style="thin">
        <color rgb="FFD3DDDB"/>
      </left>
      <right style="thin">
        <color rgb="FFD3DDDB"/>
      </right>
      <top style="thin">
        <color rgb="FFD3DDDB"/>
      </top>
      <bottom style="thin">
        <color rgb="FFD3DD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5" fontId="16" fillId="2" borderId="1" xfId="0" applyFont="true" applyBorder="true" applyAlignment="false" applyProtection="false">
      <alignment horizontal="general" vertical="bottom" textRotation="0" wrapText="false" indent="0" shrinkToFit="false"/>
      <protection locked="true" hidden="false"/>
    </xf>
    <xf numFmtId="167" fontId="16" fillId="2" borderId="1" xfId="0" applyFont="true" applyBorder="true" applyAlignment="false" applyProtection="false">
      <alignment horizontal="general" vertical="bottom" textRotation="0" wrapText="false" indent="0" shrinkToFit="false"/>
      <protection locked="true" hidden="false"/>
    </xf>
    <xf numFmtId="168" fontId="16" fillId="2" borderId="1" xfId="0" applyFont="true" applyBorder="true" applyAlignment="false" applyProtection="false">
      <alignment horizontal="general" vertical="bottom" textRotation="0" wrapText="false" indent="0" shrinkToFit="false"/>
      <protection locked="true" hidden="false"/>
    </xf>
    <xf numFmtId="164" fontId="16" fillId="2"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70" fontId="16" fillId="2"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0006"/>
      </font>
      <fill>
        <patternFill>
          <bgColor rgb="FFF8D0CC"/>
        </patternFill>
      </fill>
    </dxf>
    <dxf>
      <font>
        <name val="Arial"/>
        <charset val="1"/>
        <family val="0"/>
        <b val="1"/>
        <color rgb="FF9C5700"/>
      </font>
      <fill>
        <patternFill>
          <bgColor rgb="FFFCE4C4"/>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CE4C4"/>
      <rgbColor rgb="FFE4ECEB"/>
      <rgbColor rgb="FF660066"/>
      <rgbColor rgb="FFFF8080"/>
      <rgbColor rgb="FF0066CC"/>
      <rgbColor rgb="FFD3DD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0CC"/>
      <rgbColor rgb="FF3366FF"/>
      <rgbColor rgb="FF33CCCC"/>
      <rgbColor rgb="FF99CC00"/>
      <rgbColor rgb="FFFFCC00"/>
      <rgbColor rgb="FFFF9900"/>
      <rgbColor rgb="FFFF6600"/>
      <rgbColor rgb="FF56706E"/>
      <rgbColor rgb="FF969696"/>
      <rgbColor rgb="FF003366"/>
      <rgbColor rgb="FF339966"/>
      <rgbColor rgb="FF132B2D"/>
      <rgbColor rgb="FF333300"/>
      <rgbColor rgb="FF9C5700"/>
      <rgbColor rgb="FF993366"/>
      <rgbColor rgb="FF333399"/>
      <rgbColor rgb="FF163A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nninsystems.co.uk/"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manninsystems.co.uk/"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A3C"/>
    <pageSetUpPr fitToPage="true"/>
  </sheetPr>
  <dimension ref="B2:C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90"/>
  </cols>
  <sheetData>
    <row r="2" customFormat="false" ht="26.8" hidden="false" customHeight="false" outlineLevel="0" collapsed="false">
      <c r="B2" s="1" t="s">
        <v>0</v>
      </c>
    </row>
    <row r="3" customFormat="false" ht="15" hidden="false" customHeight="false" outlineLevel="0" collapsed="false">
      <c r="B3" s="2" t="s">
        <v>1</v>
      </c>
    </row>
    <row r="5" customFormat="false" ht="26.85" hidden="false" customHeight="false" outlineLevel="0" collapsed="false">
      <c r="B5" s="3" t="s">
        <v>2</v>
      </c>
      <c r="C5" s="4" t="s">
        <v>3</v>
      </c>
    </row>
    <row r="6" customFormat="false" ht="15" hidden="false" customHeight="false" outlineLevel="0" collapsed="false">
      <c r="B6" s="3"/>
      <c r="C6" s="4"/>
    </row>
    <row r="7" customFormat="false" ht="15" hidden="false" customHeight="false" outlineLevel="0" collapsed="false">
      <c r="B7" s="5" t="s">
        <v>4</v>
      </c>
      <c r="C7" s="4"/>
    </row>
    <row r="8" customFormat="false" ht="26.85" hidden="false" customHeight="false" outlineLevel="0" collapsed="false">
      <c r="B8" s="3" t="s">
        <v>5</v>
      </c>
      <c r="C8" s="4" t="s">
        <v>6</v>
      </c>
    </row>
    <row r="9" customFormat="false" ht="26.85" hidden="false" customHeight="false" outlineLevel="0" collapsed="false">
      <c r="B9" s="3" t="s">
        <v>7</v>
      </c>
      <c r="C9" s="4" t="s">
        <v>8</v>
      </c>
    </row>
    <row r="10" customFormat="false" ht="26.85" hidden="false" customHeight="false" outlineLevel="0" collapsed="false">
      <c r="B10" s="3" t="s">
        <v>9</v>
      </c>
      <c r="C10" s="4" t="s">
        <v>10</v>
      </c>
    </row>
    <row r="11" customFormat="false" ht="15" hidden="false" customHeight="false" outlineLevel="0" collapsed="false">
      <c r="B11" s="3"/>
      <c r="C11" s="4"/>
    </row>
    <row r="12" customFormat="false" ht="26.85" hidden="false" customHeight="false" outlineLevel="0" collapsed="false">
      <c r="B12" s="5" t="s">
        <v>11</v>
      </c>
      <c r="C12" s="4" t="s">
        <v>12</v>
      </c>
    </row>
    <row r="13" customFormat="false" ht="15" hidden="false" customHeight="false" outlineLevel="0" collapsed="false">
      <c r="B13" s="3"/>
      <c r="C13" s="4"/>
    </row>
    <row r="14" customFormat="false" ht="15" hidden="false" customHeight="false" outlineLevel="0" collapsed="false">
      <c r="B14" s="5" t="s">
        <v>13</v>
      </c>
      <c r="C14" s="4"/>
    </row>
    <row r="15" customFormat="false" ht="15" hidden="false" customHeight="false" outlineLevel="0" collapsed="false">
      <c r="B15" s="6" t="s">
        <v>14</v>
      </c>
      <c r="C15" s="7" t="s">
        <v>15</v>
      </c>
    </row>
    <row r="16" customFormat="false" ht="15" hidden="false" customHeight="false" outlineLevel="0" collapsed="false">
      <c r="B16" s="8" t="s">
        <v>16</v>
      </c>
      <c r="C16" s="9" t="s">
        <v>17</v>
      </c>
    </row>
    <row r="17" customFormat="false" ht="15" hidden="false" customHeight="false" outlineLevel="0" collapsed="false">
      <c r="B17" s="3"/>
      <c r="C17" s="4"/>
    </row>
    <row r="18" customFormat="false" ht="26.85" hidden="false" customHeight="false" outlineLevel="0" collapsed="false">
      <c r="B18" s="5" t="s">
        <v>18</v>
      </c>
      <c r="C18" s="4" t="s">
        <v>19</v>
      </c>
    </row>
    <row r="19" customFormat="false" ht="15" hidden="false" customHeight="false" outlineLevel="0" collapsed="false">
      <c r="B19" s="3"/>
      <c r="C19" s="4"/>
    </row>
    <row r="20" customFormat="false" ht="26.85" hidden="false" customHeight="false" outlineLevel="0" collapsed="false">
      <c r="B20" s="5" t="s">
        <v>20</v>
      </c>
      <c r="C20" s="4" t="s">
        <v>21</v>
      </c>
    </row>
    <row r="21" customFormat="false" ht="15" hidden="false" customHeight="false" outlineLevel="0" collapsed="false">
      <c r="B21" s="3"/>
      <c r="C21" s="10" t="s">
        <v>22</v>
      </c>
    </row>
  </sheetData>
  <hyperlinks>
    <hyperlink ref="C21" r:id="rId1" display="manninsystems.co.uk  |  info@manninsystems.co.uk"/>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&amp;CSetup &amp;&amp; Run Time Log  |  Mannin Systems  |  manninsystems.co.uk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20"/>
    <col collapsed="false" customWidth="true" hidden="false" outlineLevel="0" max="4" min="4" style="0" width="18"/>
    <col collapsed="false" customWidth="true" hidden="false" outlineLevel="0" max="5" min="5" style="0" width="12"/>
    <col collapsed="false" customWidth="true" hidden="false" outlineLevel="0" max="6" min="6" style="0" width="13"/>
    <col collapsed="false" customWidth="true" hidden="false" outlineLevel="0" max="7" min="7" style="0" width="20"/>
  </cols>
  <sheetData>
    <row r="1" customFormat="false" ht="19.7" hidden="false" customHeight="false" outlineLevel="0" collapsed="false">
      <c r="A1" s="11" t="s">
        <v>23</v>
      </c>
    </row>
    <row r="2" customFormat="false" ht="15" hidden="false" customHeight="false" outlineLevel="0" collapsed="false">
      <c r="A2" s="12" t="s">
        <v>24</v>
      </c>
    </row>
    <row r="4" customFormat="false" ht="43.5" hidden="false" customHeight="true" outlineLevel="0" collapsed="false">
      <c r="A4" s="13" t="s">
        <v>25</v>
      </c>
      <c r="B4" s="13" t="s">
        <v>26</v>
      </c>
      <c r="C4" s="13" t="s">
        <v>27</v>
      </c>
      <c r="D4" s="13" t="s">
        <v>28</v>
      </c>
      <c r="E4" s="13" t="s">
        <v>29</v>
      </c>
      <c r="F4" s="13" t="s">
        <v>30</v>
      </c>
      <c r="G4" s="13" t="s">
        <v>31</v>
      </c>
    </row>
    <row r="5" customFormat="false" ht="15" hidden="false" customHeight="false" outlineLevel="0" collapsed="false">
      <c r="A5" s="14" t="s">
        <v>32</v>
      </c>
      <c r="B5" s="14" t="s">
        <v>33</v>
      </c>
      <c r="C5" s="14" t="s">
        <v>34</v>
      </c>
      <c r="D5" s="14" t="s">
        <v>35</v>
      </c>
      <c r="E5" s="15" t="n">
        <v>45</v>
      </c>
      <c r="F5" s="15" t="n">
        <v>95</v>
      </c>
      <c r="G5" s="14" t="s">
        <v>36</v>
      </c>
    </row>
    <row r="6" customFormat="false" ht="15" hidden="false" customHeight="false" outlineLevel="0" collapsed="false">
      <c r="A6" s="14" t="s">
        <v>37</v>
      </c>
      <c r="B6" s="14" t="s">
        <v>38</v>
      </c>
      <c r="C6" s="14" t="s">
        <v>39</v>
      </c>
      <c r="D6" s="14" t="s">
        <v>40</v>
      </c>
      <c r="E6" s="15" t="n">
        <v>60</v>
      </c>
      <c r="F6" s="15" t="n">
        <v>240</v>
      </c>
      <c r="G6" s="14" t="s">
        <v>41</v>
      </c>
    </row>
    <row r="7" customFormat="false" ht="15" hidden="false" customHeight="false" outlineLevel="0" collapsed="false">
      <c r="A7" s="14" t="s">
        <v>42</v>
      </c>
      <c r="B7" s="14" t="s">
        <v>43</v>
      </c>
      <c r="C7" s="14" t="s">
        <v>44</v>
      </c>
      <c r="D7" s="14" t="s">
        <v>45</v>
      </c>
      <c r="E7" s="15" t="n">
        <v>40</v>
      </c>
      <c r="F7" s="15" t="n">
        <v>150</v>
      </c>
      <c r="G7" s="14" t="s">
        <v>36</v>
      </c>
    </row>
    <row r="8" customFormat="false" ht="15" hidden="false" customHeight="false" outlineLevel="0" collapsed="false">
      <c r="A8" s="14"/>
      <c r="B8" s="14"/>
      <c r="C8" s="14"/>
      <c r="D8" s="14"/>
      <c r="E8" s="15"/>
      <c r="F8" s="15"/>
      <c r="G8" s="14"/>
    </row>
    <row r="9" customFormat="false" ht="15" hidden="false" customHeight="false" outlineLevel="0" collapsed="false">
      <c r="A9" s="14"/>
      <c r="B9" s="14"/>
      <c r="C9" s="14"/>
      <c r="D9" s="14"/>
      <c r="E9" s="15"/>
      <c r="F9" s="15"/>
      <c r="G9" s="14"/>
    </row>
    <row r="10" customFormat="false" ht="15" hidden="false" customHeight="false" outlineLevel="0" collapsed="false">
      <c r="A10" s="14"/>
      <c r="B10" s="14"/>
      <c r="C10" s="14"/>
      <c r="D10" s="14"/>
      <c r="E10" s="15"/>
      <c r="F10" s="15"/>
      <c r="G10" s="14"/>
    </row>
    <row r="11" customFormat="false" ht="15" hidden="false" customHeight="false" outlineLevel="0" collapsed="false">
      <c r="A11" s="14"/>
      <c r="B11" s="14"/>
      <c r="C11" s="14"/>
      <c r="D11" s="14"/>
      <c r="E11" s="15"/>
      <c r="F11" s="15"/>
      <c r="G11" s="14"/>
    </row>
    <row r="12" customFormat="false" ht="15" hidden="false" customHeight="false" outlineLevel="0" collapsed="false">
      <c r="A12" s="14"/>
      <c r="B12" s="14"/>
      <c r="C12" s="14"/>
      <c r="D12" s="14"/>
      <c r="E12" s="15"/>
      <c r="F12" s="15"/>
      <c r="G12" s="14"/>
    </row>
    <row r="13" customFormat="false" ht="15" hidden="false" customHeight="false" outlineLevel="0" collapsed="false">
      <c r="A13" s="14"/>
      <c r="B13" s="14"/>
      <c r="C13" s="14"/>
      <c r="D13" s="14"/>
      <c r="E13" s="15"/>
      <c r="F13" s="15"/>
      <c r="G13" s="14"/>
    </row>
    <row r="14" customFormat="false" ht="15" hidden="false" customHeight="false" outlineLevel="0" collapsed="false">
      <c r="A14" s="14"/>
      <c r="B14" s="14"/>
      <c r="C14" s="14"/>
      <c r="D14" s="14"/>
      <c r="E14" s="15"/>
      <c r="F14" s="15"/>
      <c r="G14" s="14"/>
    </row>
    <row r="15" customFormat="false" ht="15" hidden="false" customHeight="false" outlineLevel="0" collapsed="false">
      <c r="A15" s="14"/>
      <c r="B15" s="14"/>
      <c r="C15" s="14"/>
      <c r="D15" s="14"/>
      <c r="E15" s="15"/>
      <c r="F15" s="15"/>
      <c r="G15" s="14"/>
    </row>
    <row r="16" customFormat="false" ht="15" hidden="false" customHeight="false" outlineLevel="0" collapsed="false">
      <c r="A16" s="14"/>
      <c r="B16" s="14"/>
      <c r="C16" s="14"/>
      <c r="D16" s="14"/>
      <c r="E16" s="15"/>
      <c r="F16" s="15"/>
      <c r="G16" s="14"/>
    </row>
    <row r="17" customFormat="false" ht="15" hidden="false" customHeight="false" outlineLevel="0" collapsed="false">
      <c r="A17" s="14"/>
      <c r="B17" s="14"/>
      <c r="C17" s="14"/>
      <c r="D17" s="14"/>
      <c r="E17" s="15"/>
      <c r="F17" s="15"/>
      <c r="G17" s="14"/>
    </row>
    <row r="18" customFormat="false" ht="15" hidden="false" customHeight="false" outlineLevel="0" collapsed="false">
      <c r="A18" s="14"/>
      <c r="B18" s="14"/>
      <c r="C18" s="14"/>
      <c r="D18" s="14"/>
      <c r="E18" s="15"/>
      <c r="F18" s="15"/>
      <c r="G18" s="14"/>
    </row>
    <row r="19" customFormat="false" ht="15" hidden="false" customHeight="false" outlineLevel="0" collapsed="false">
      <c r="A19" s="14"/>
      <c r="B19" s="14"/>
      <c r="C19" s="14"/>
      <c r="D19" s="14"/>
      <c r="E19" s="15"/>
      <c r="F19" s="15"/>
      <c r="G19" s="14"/>
    </row>
    <row r="20" customFormat="false" ht="15" hidden="false" customHeight="false" outlineLevel="0" collapsed="false">
      <c r="A20" s="14"/>
      <c r="B20" s="14"/>
      <c r="C20" s="14"/>
      <c r="D20" s="14"/>
      <c r="E20" s="15"/>
      <c r="F20" s="15"/>
      <c r="G20" s="14"/>
    </row>
    <row r="21" customFormat="false" ht="15" hidden="false" customHeight="false" outlineLevel="0" collapsed="false">
      <c r="A21" s="14"/>
      <c r="B21" s="14"/>
      <c r="C21" s="14"/>
      <c r="D21" s="14"/>
      <c r="E21" s="15"/>
      <c r="F21" s="15"/>
      <c r="G21" s="14"/>
    </row>
    <row r="22" customFormat="false" ht="15" hidden="false" customHeight="false" outlineLevel="0" collapsed="false">
      <c r="A22" s="14"/>
      <c r="B22" s="14"/>
      <c r="C22" s="14"/>
      <c r="D22" s="14"/>
      <c r="E22" s="15"/>
      <c r="F22" s="15"/>
      <c r="G22" s="14"/>
    </row>
    <row r="23" customFormat="false" ht="15" hidden="false" customHeight="false" outlineLevel="0" collapsed="false">
      <c r="A23" s="14"/>
      <c r="B23" s="14"/>
      <c r="C23" s="14"/>
      <c r="D23" s="14"/>
      <c r="E23" s="15"/>
      <c r="F23" s="15"/>
      <c r="G23" s="14"/>
    </row>
    <row r="24" customFormat="false" ht="15" hidden="false" customHeight="false" outlineLevel="0" collapsed="false">
      <c r="A24" s="14"/>
      <c r="B24" s="14"/>
      <c r="C24" s="14"/>
      <c r="D24" s="14"/>
      <c r="E24" s="15"/>
      <c r="F24" s="15"/>
      <c r="G24" s="14"/>
    </row>
    <row r="25" customFormat="false" ht="15" hidden="false" customHeight="false" outlineLevel="0" collapsed="false">
      <c r="A25" s="14"/>
      <c r="B25" s="14"/>
      <c r="C25" s="14"/>
      <c r="D25" s="14"/>
      <c r="E25" s="15"/>
      <c r="F25" s="15"/>
      <c r="G25" s="14"/>
    </row>
    <row r="26" customFormat="false" ht="15" hidden="false" customHeight="false" outlineLevel="0" collapsed="false">
      <c r="A26" s="14"/>
      <c r="B26" s="14"/>
      <c r="C26" s="14"/>
      <c r="D26" s="14"/>
      <c r="E26" s="15"/>
      <c r="F26" s="15"/>
      <c r="G26" s="14"/>
    </row>
    <row r="27" customFormat="false" ht="15" hidden="false" customHeight="false" outlineLevel="0" collapsed="false">
      <c r="A27" s="14"/>
      <c r="B27" s="14"/>
      <c r="C27" s="14"/>
      <c r="D27" s="14"/>
      <c r="E27" s="15"/>
      <c r="F27" s="15"/>
      <c r="G27" s="14"/>
    </row>
    <row r="28" customFormat="false" ht="15" hidden="false" customHeight="false" outlineLevel="0" collapsed="false">
      <c r="A28" s="14"/>
      <c r="B28" s="14"/>
      <c r="C28" s="14"/>
      <c r="D28" s="14"/>
      <c r="E28" s="15"/>
      <c r="F28" s="15"/>
      <c r="G28" s="14"/>
    </row>
    <row r="29" customFormat="false" ht="15" hidden="false" customHeight="false" outlineLevel="0" collapsed="false">
      <c r="A29" s="14"/>
      <c r="B29" s="14"/>
      <c r="C29" s="14"/>
      <c r="D29" s="14"/>
      <c r="E29" s="15"/>
      <c r="F29" s="15"/>
      <c r="G29" s="14"/>
    </row>
    <row r="30" customFormat="false" ht="15" hidden="false" customHeight="false" outlineLevel="0" collapsed="false">
      <c r="A30" s="14"/>
      <c r="B30" s="14"/>
      <c r="C30" s="14"/>
      <c r="D30" s="14"/>
      <c r="E30" s="15"/>
      <c r="F30" s="15"/>
      <c r="G30" s="14"/>
    </row>
    <row r="31" customFormat="false" ht="15" hidden="false" customHeight="false" outlineLevel="0" collapsed="false">
      <c r="A31" s="14"/>
      <c r="B31" s="14"/>
      <c r="C31" s="14"/>
      <c r="D31" s="14"/>
      <c r="E31" s="15"/>
      <c r="F31" s="15"/>
      <c r="G31" s="14"/>
    </row>
    <row r="32" customFormat="false" ht="15" hidden="false" customHeight="false" outlineLevel="0" collapsed="false">
      <c r="A32" s="14"/>
      <c r="B32" s="14"/>
      <c r="C32" s="14"/>
      <c r="D32" s="14"/>
      <c r="E32" s="15"/>
      <c r="F32" s="15"/>
      <c r="G32" s="14"/>
    </row>
    <row r="33" customFormat="false" ht="15" hidden="false" customHeight="false" outlineLevel="0" collapsed="false">
      <c r="A33" s="14"/>
      <c r="B33" s="14"/>
      <c r="C33" s="14"/>
      <c r="D33" s="14"/>
      <c r="E33" s="15"/>
      <c r="F33" s="15"/>
      <c r="G33" s="14"/>
    </row>
    <row r="34" customFormat="false" ht="15" hidden="false" customHeight="false" outlineLevel="0" collapsed="false">
      <c r="A34" s="14"/>
      <c r="B34" s="14"/>
      <c r="C34" s="14"/>
      <c r="D34" s="14"/>
      <c r="E34" s="15"/>
      <c r="F34" s="15"/>
      <c r="G34" s="14"/>
    </row>
    <row r="35" customFormat="false" ht="15" hidden="false" customHeight="false" outlineLevel="0" collapsed="false">
      <c r="A35" s="14"/>
      <c r="B35" s="14"/>
      <c r="C35" s="14"/>
      <c r="D35" s="14"/>
      <c r="E35" s="15"/>
      <c r="F35" s="15"/>
      <c r="G35" s="14"/>
    </row>
    <row r="36" customFormat="false" ht="15" hidden="false" customHeight="false" outlineLevel="0" collapsed="false">
      <c r="A36" s="14"/>
      <c r="B36" s="14"/>
      <c r="C36" s="14"/>
      <c r="D36" s="14"/>
      <c r="E36" s="15"/>
      <c r="F36" s="15"/>
      <c r="G36" s="14"/>
    </row>
    <row r="37" customFormat="false" ht="15" hidden="false" customHeight="false" outlineLevel="0" collapsed="false">
      <c r="A37" s="14"/>
      <c r="B37" s="14"/>
      <c r="C37" s="14"/>
      <c r="D37" s="14"/>
      <c r="E37" s="15"/>
      <c r="F37" s="15"/>
      <c r="G37" s="14"/>
    </row>
    <row r="38" customFormat="false" ht="15" hidden="false" customHeight="false" outlineLevel="0" collapsed="false">
      <c r="A38" s="14"/>
      <c r="B38" s="14"/>
      <c r="C38" s="14"/>
      <c r="D38" s="14"/>
      <c r="E38" s="15"/>
      <c r="F38" s="15"/>
      <c r="G38" s="14"/>
    </row>
    <row r="39" customFormat="false" ht="15" hidden="false" customHeight="false" outlineLevel="0" collapsed="false">
      <c r="A39" s="14"/>
      <c r="B39" s="14"/>
      <c r="C39" s="14"/>
      <c r="D39" s="14"/>
      <c r="E39" s="15"/>
      <c r="F39" s="15"/>
      <c r="G39" s="14"/>
    </row>
    <row r="40" customFormat="false" ht="15" hidden="false" customHeight="false" outlineLevel="0" collapsed="false">
      <c r="A40" s="14"/>
      <c r="B40" s="14"/>
      <c r="C40" s="14"/>
      <c r="D40" s="14"/>
      <c r="E40" s="15"/>
      <c r="F40" s="15"/>
      <c r="G40" s="14"/>
    </row>
    <row r="41" customFormat="false" ht="15" hidden="false" customHeight="false" outlineLevel="0" collapsed="false">
      <c r="A41" s="14"/>
      <c r="B41" s="14"/>
      <c r="C41" s="14"/>
      <c r="D41" s="14"/>
      <c r="E41" s="15"/>
      <c r="F41" s="15"/>
      <c r="G41" s="14"/>
    </row>
    <row r="42" customFormat="false" ht="15" hidden="false" customHeight="false" outlineLevel="0" collapsed="false">
      <c r="A42" s="14"/>
      <c r="B42" s="14"/>
      <c r="C42" s="14"/>
      <c r="D42" s="14"/>
      <c r="E42" s="15"/>
      <c r="F42" s="15"/>
      <c r="G42" s="14"/>
    </row>
    <row r="43" customFormat="false" ht="15" hidden="false" customHeight="false" outlineLevel="0" collapsed="false">
      <c r="A43" s="14"/>
      <c r="B43" s="14"/>
      <c r="C43" s="14"/>
      <c r="D43" s="14"/>
      <c r="E43" s="15"/>
      <c r="F43" s="15"/>
      <c r="G43" s="14"/>
    </row>
    <row r="44" customFormat="false" ht="15" hidden="false" customHeight="false" outlineLevel="0" collapsed="false">
      <c r="A44" s="14"/>
      <c r="B44" s="14"/>
      <c r="C44" s="14"/>
      <c r="D44" s="14"/>
      <c r="E44" s="15"/>
      <c r="F44" s="15"/>
      <c r="G44" s="14"/>
    </row>
    <row r="45" customFormat="false" ht="15" hidden="false" customHeight="false" outlineLevel="0" collapsed="false">
      <c r="A45" s="14"/>
      <c r="B45" s="14"/>
      <c r="C45" s="14"/>
      <c r="D45" s="14"/>
      <c r="E45" s="15"/>
      <c r="F45" s="15"/>
      <c r="G45" s="14"/>
    </row>
    <row r="46" customFormat="false" ht="15" hidden="false" customHeight="false" outlineLevel="0" collapsed="false">
      <c r="A46" s="14"/>
      <c r="B46" s="14"/>
      <c r="C46" s="14"/>
      <c r="D46" s="14"/>
      <c r="E46" s="15"/>
      <c r="F46" s="15"/>
      <c r="G46" s="14"/>
    </row>
    <row r="47" customFormat="false" ht="15" hidden="false" customHeight="false" outlineLevel="0" collapsed="false">
      <c r="A47" s="14"/>
      <c r="B47" s="14"/>
      <c r="C47" s="14"/>
      <c r="D47" s="14"/>
      <c r="E47" s="15"/>
      <c r="F47" s="15"/>
      <c r="G47" s="14"/>
    </row>
    <row r="48" customFormat="false" ht="15" hidden="false" customHeight="false" outlineLevel="0" collapsed="false">
      <c r="A48" s="14"/>
      <c r="B48" s="14"/>
      <c r="C48" s="14"/>
      <c r="D48" s="14"/>
      <c r="E48" s="15"/>
      <c r="F48" s="15"/>
      <c r="G48" s="14"/>
    </row>
    <row r="49" customFormat="false" ht="15" hidden="false" customHeight="false" outlineLevel="0" collapsed="false">
      <c r="A49" s="14"/>
      <c r="B49" s="14"/>
      <c r="C49" s="14"/>
      <c r="D49" s="14"/>
      <c r="E49" s="15"/>
      <c r="F49" s="15"/>
      <c r="G49" s="14"/>
    </row>
    <row r="50" customFormat="false" ht="15" hidden="false" customHeight="false" outlineLevel="0" collapsed="false">
      <c r="A50" s="14"/>
      <c r="B50" s="14"/>
      <c r="C50" s="14"/>
      <c r="D50" s="14"/>
      <c r="E50" s="15"/>
      <c r="F50" s="15"/>
      <c r="G50" s="14"/>
    </row>
    <row r="51" customFormat="false" ht="15" hidden="false" customHeight="false" outlineLevel="0" collapsed="false">
      <c r="A51" s="14"/>
      <c r="B51" s="14"/>
      <c r="C51" s="14"/>
      <c r="D51" s="14"/>
      <c r="E51" s="15"/>
      <c r="F51" s="15"/>
      <c r="G51" s="14"/>
    </row>
    <row r="52" customFormat="false" ht="15" hidden="false" customHeight="false" outlineLevel="0" collapsed="false">
      <c r="A52" s="14"/>
      <c r="B52" s="14"/>
      <c r="C52" s="14"/>
      <c r="D52" s="14"/>
      <c r="E52" s="15"/>
      <c r="F52" s="15"/>
      <c r="G52" s="14"/>
    </row>
    <row r="53" customFormat="false" ht="15" hidden="false" customHeight="false" outlineLevel="0" collapsed="false">
      <c r="A53" s="14"/>
      <c r="B53" s="14"/>
      <c r="C53" s="14"/>
      <c r="D53" s="14"/>
      <c r="E53" s="15"/>
      <c r="F53" s="15"/>
      <c r="G53" s="14"/>
    </row>
    <row r="54" customFormat="false" ht="15" hidden="false" customHeight="false" outlineLevel="0" collapsed="false">
      <c r="A54" s="14"/>
      <c r="B54" s="14"/>
      <c r="C54" s="14"/>
      <c r="D54" s="14"/>
      <c r="E54" s="15"/>
      <c r="F54" s="15"/>
      <c r="G54" s="14"/>
    </row>
    <row r="55" customFormat="false" ht="15" hidden="false" customHeight="false" outlineLevel="0" collapsed="false">
      <c r="A55" s="14"/>
      <c r="B55" s="14"/>
      <c r="C55" s="14"/>
      <c r="D55" s="14"/>
      <c r="E55" s="15"/>
      <c r="F55" s="15"/>
      <c r="G55" s="14"/>
    </row>
    <row r="56" customFormat="false" ht="15" hidden="false" customHeight="false" outlineLevel="0" collapsed="false">
      <c r="A56" s="14"/>
      <c r="B56" s="14"/>
      <c r="C56" s="14"/>
      <c r="D56" s="14"/>
      <c r="E56" s="15"/>
      <c r="F56" s="15"/>
      <c r="G56" s="14"/>
    </row>
    <row r="57" customFormat="false" ht="15" hidden="false" customHeight="false" outlineLevel="0" collapsed="false">
      <c r="A57" s="14"/>
      <c r="B57" s="14"/>
      <c r="C57" s="14"/>
      <c r="D57" s="14"/>
      <c r="E57" s="15"/>
      <c r="F57" s="15"/>
      <c r="G57" s="14"/>
    </row>
    <row r="58" customFormat="false" ht="15" hidden="false" customHeight="false" outlineLevel="0" collapsed="false">
      <c r="A58" s="14"/>
      <c r="B58" s="14"/>
      <c r="C58" s="14"/>
      <c r="D58" s="14"/>
      <c r="E58" s="15"/>
      <c r="F58" s="15"/>
      <c r="G58" s="14"/>
    </row>
    <row r="59" customFormat="false" ht="15" hidden="false" customHeight="false" outlineLevel="0" collapsed="false">
      <c r="A59" s="14"/>
      <c r="B59" s="14"/>
      <c r="C59" s="14"/>
      <c r="D59" s="14"/>
      <c r="E59" s="15"/>
      <c r="F59" s="15"/>
      <c r="G59" s="14"/>
    </row>
    <row r="60" customFormat="false" ht="15" hidden="false" customHeight="false" outlineLevel="0" collapsed="false">
      <c r="A60" s="14"/>
      <c r="B60" s="14"/>
      <c r="C60" s="14"/>
      <c r="D60" s="14"/>
      <c r="E60" s="15"/>
      <c r="F60" s="15"/>
      <c r="G60" s="14"/>
    </row>
    <row r="61" customFormat="false" ht="15" hidden="false" customHeight="false" outlineLevel="0" collapsed="false">
      <c r="A61" s="14"/>
      <c r="B61" s="14"/>
      <c r="C61" s="14"/>
      <c r="D61" s="14"/>
      <c r="E61" s="15"/>
      <c r="F61" s="15"/>
      <c r="G61" s="14"/>
    </row>
    <row r="62" customFormat="false" ht="15" hidden="false" customHeight="false" outlineLevel="0" collapsed="false">
      <c r="A62" s="14"/>
      <c r="B62" s="14"/>
      <c r="C62" s="14"/>
      <c r="D62" s="14"/>
      <c r="E62" s="15"/>
      <c r="F62" s="15"/>
      <c r="G62" s="14"/>
    </row>
    <row r="63" customFormat="false" ht="15" hidden="false" customHeight="false" outlineLevel="0" collapsed="false">
      <c r="A63" s="14"/>
      <c r="B63" s="14"/>
      <c r="C63" s="14"/>
      <c r="D63" s="14"/>
      <c r="E63" s="15"/>
      <c r="F63" s="15"/>
      <c r="G63" s="14"/>
    </row>
    <row r="64" customFormat="false" ht="15" hidden="false" customHeight="false" outlineLevel="0" collapsed="false">
      <c r="A64" s="14"/>
      <c r="B64" s="14"/>
      <c r="C64" s="14"/>
      <c r="D64" s="14"/>
      <c r="E64" s="15"/>
      <c r="F64" s="15"/>
      <c r="G64" s="14"/>
    </row>
    <row r="65" customFormat="false" ht="15" hidden="false" customHeight="false" outlineLevel="0" collapsed="false">
      <c r="A65" s="14"/>
      <c r="B65" s="14"/>
      <c r="C65" s="14"/>
      <c r="D65" s="14"/>
      <c r="E65" s="15"/>
      <c r="F65" s="15"/>
      <c r="G65" s="14"/>
    </row>
    <row r="66" customFormat="false" ht="15" hidden="false" customHeight="false" outlineLevel="0" collapsed="false">
      <c r="A66" s="14"/>
      <c r="B66" s="14"/>
      <c r="C66" s="14"/>
      <c r="D66" s="14"/>
      <c r="E66" s="15"/>
      <c r="F66" s="15"/>
      <c r="G66" s="14"/>
    </row>
    <row r="67" customFormat="false" ht="15" hidden="false" customHeight="false" outlineLevel="0" collapsed="false">
      <c r="A67" s="14"/>
      <c r="B67" s="14"/>
      <c r="C67" s="14"/>
      <c r="D67" s="14"/>
      <c r="E67" s="15"/>
      <c r="F67" s="15"/>
      <c r="G67" s="14"/>
    </row>
    <row r="68" customFormat="false" ht="15" hidden="false" customHeight="false" outlineLevel="0" collapsed="false">
      <c r="A68" s="14"/>
      <c r="B68" s="14"/>
      <c r="C68" s="14"/>
      <c r="D68" s="14"/>
      <c r="E68" s="15"/>
      <c r="F68" s="15"/>
      <c r="G68" s="14"/>
    </row>
    <row r="69" customFormat="false" ht="15" hidden="false" customHeight="false" outlineLevel="0" collapsed="false">
      <c r="A69" s="14"/>
      <c r="B69" s="14"/>
      <c r="C69" s="14"/>
      <c r="D69" s="14"/>
      <c r="E69" s="15"/>
      <c r="F69" s="15"/>
      <c r="G69" s="14"/>
    </row>
    <row r="70" customFormat="false" ht="15" hidden="false" customHeight="false" outlineLevel="0" collapsed="false">
      <c r="A70" s="14"/>
      <c r="B70" s="14"/>
      <c r="C70" s="14"/>
      <c r="D70" s="14"/>
      <c r="E70" s="15"/>
      <c r="F70" s="15"/>
      <c r="G70" s="14"/>
    </row>
    <row r="71" customFormat="false" ht="15" hidden="false" customHeight="false" outlineLevel="0" collapsed="false">
      <c r="A71" s="14"/>
      <c r="B71" s="14"/>
      <c r="C71" s="14"/>
      <c r="D71" s="14"/>
      <c r="E71" s="15"/>
      <c r="F71" s="15"/>
      <c r="G71" s="14"/>
    </row>
    <row r="72" customFormat="false" ht="15" hidden="false" customHeight="false" outlineLevel="0" collapsed="false">
      <c r="A72" s="14"/>
      <c r="B72" s="14"/>
      <c r="C72" s="14"/>
      <c r="D72" s="14"/>
      <c r="E72" s="15"/>
      <c r="F72" s="15"/>
      <c r="G72" s="14"/>
    </row>
    <row r="73" customFormat="false" ht="15" hidden="false" customHeight="false" outlineLevel="0" collapsed="false">
      <c r="A73" s="14"/>
      <c r="B73" s="14"/>
      <c r="C73" s="14"/>
      <c r="D73" s="14"/>
      <c r="E73" s="15"/>
      <c r="F73" s="15"/>
      <c r="G73" s="14"/>
    </row>
    <row r="74" customFormat="false" ht="15" hidden="false" customHeight="false" outlineLevel="0" collapsed="false">
      <c r="A74" s="14"/>
      <c r="B74" s="14"/>
      <c r="C74" s="14"/>
      <c r="D74" s="14"/>
      <c r="E74" s="15"/>
      <c r="F74" s="15"/>
      <c r="G74" s="14"/>
    </row>
    <row r="75" customFormat="false" ht="15" hidden="false" customHeight="false" outlineLevel="0" collapsed="false">
      <c r="A75" s="14"/>
      <c r="B75" s="14"/>
      <c r="C75" s="14"/>
      <c r="D75" s="14"/>
      <c r="E75" s="15"/>
      <c r="F75" s="15"/>
      <c r="G75" s="14"/>
    </row>
    <row r="76" customFormat="false" ht="15" hidden="false" customHeight="false" outlineLevel="0" collapsed="false">
      <c r="A76" s="14"/>
      <c r="B76" s="14"/>
      <c r="C76" s="14"/>
      <c r="D76" s="14"/>
      <c r="E76" s="15"/>
      <c r="F76" s="15"/>
      <c r="G76" s="14"/>
    </row>
    <row r="77" customFormat="false" ht="15" hidden="false" customHeight="false" outlineLevel="0" collapsed="false">
      <c r="A77" s="14"/>
      <c r="B77" s="14"/>
      <c r="C77" s="14"/>
      <c r="D77" s="14"/>
      <c r="E77" s="15"/>
      <c r="F77" s="15"/>
      <c r="G77" s="14"/>
    </row>
    <row r="78" customFormat="false" ht="15" hidden="false" customHeight="false" outlineLevel="0" collapsed="false">
      <c r="A78" s="14"/>
      <c r="B78" s="14"/>
      <c r="C78" s="14"/>
      <c r="D78" s="14"/>
      <c r="E78" s="15"/>
      <c r="F78" s="15"/>
      <c r="G78" s="14"/>
    </row>
    <row r="79" customFormat="false" ht="15" hidden="false" customHeight="false" outlineLevel="0" collapsed="false">
      <c r="A79" s="14"/>
      <c r="B79" s="14"/>
      <c r="C79" s="14"/>
      <c r="D79" s="14"/>
      <c r="E79" s="15"/>
      <c r="F79" s="15"/>
      <c r="G79" s="14"/>
    </row>
    <row r="80" customFormat="false" ht="15" hidden="false" customHeight="false" outlineLevel="0" collapsed="false">
      <c r="A80" s="14"/>
      <c r="B80" s="14"/>
      <c r="C80" s="14"/>
      <c r="D80" s="14"/>
      <c r="E80" s="15"/>
      <c r="F80" s="15"/>
      <c r="G80" s="14"/>
    </row>
    <row r="81" customFormat="false" ht="15" hidden="false" customHeight="false" outlineLevel="0" collapsed="false">
      <c r="A81" s="14"/>
      <c r="B81" s="14"/>
      <c r="C81" s="14"/>
      <c r="D81" s="14"/>
      <c r="E81" s="15"/>
      <c r="F81" s="15"/>
      <c r="G81" s="14"/>
    </row>
    <row r="82" customFormat="false" ht="15" hidden="false" customHeight="false" outlineLevel="0" collapsed="false">
      <c r="A82" s="14"/>
      <c r="B82" s="14"/>
      <c r="C82" s="14"/>
      <c r="D82" s="14"/>
      <c r="E82" s="15"/>
      <c r="F82" s="15"/>
      <c r="G82" s="14"/>
    </row>
    <row r="83" customFormat="false" ht="15" hidden="false" customHeight="false" outlineLevel="0" collapsed="false">
      <c r="A83" s="14"/>
      <c r="B83" s="14"/>
      <c r="C83" s="14"/>
      <c r="D83" s="14"/>
      <c r="E83" s="15"/>
      <c r="F83" s="15"/>
      <c r="G83" s="14"/>
    </row>
    <row r="84" customFormat="false" ht="15" hidden="false" customHeight="false" outlineLevel="0" collapsed="false">
      <c r="A84" s="14"/>
      <c r="B84" s="14"/>
      <c r="C84" s="14"/>
      <c r="D84" s="14"/>
      <c r="E84" s="15"/>
      <c r="F84" s="15"/>
      <c r="G84" s="14"/>
    </row>
    <row r="85" customFormat="false" ht="15" hidden="false" customHeight="false" outlineLevel="0" collapsed="false">
      <c r="A85" s="14"/>
      <c r="B85" s="14"/>
      <c r="C85" s="14"/>
      <c r="D85" s="14"/>
      <c r="E85" s="15"/>
      <c r="F85" s="15"/>
      <c r="G85" s="14"/>
    </row>
    <row r="86" customFormat="false" ht="15" hidden="false" customHeight="false" outlineLevel="0" collapsed="false">
      <c r="A86" s="14"/>
      <c r="B86" s="14"/>
      <c r="C86" s="14"/>
      <c r="D86" s="14"/>
      <c r="E86" s="15"/>
      <c r="F86" s="15"/>
      <c r="G86" s="14"/>
    </row>
    <row r="87" customFormat="false" ht="15" hidden="false" customHeight="false" outlineLevel="0" collapsed="false">
      <c r="A87" s="14"/>
      <c r="B87" s="14"/>
      <c r="C87" s="14"/>
      <c r="D87" s="14"/>
      <c r="E87" s="15"/>
      <c r="F87" s="15"/>
      <c r="G87" s="14"/>
    </row>
    <row r="88" customFormat="false" ht="15" hidden="false" customHeight="false" outlineLevel="0" collapsed="false">
      <c r="A88" s="14"/>
      <c r="B88" s="14"/>
      <c r="C88" s="14"/>
      <c r="D88" s="14"/>
      <c r="E88" s="15"/>
      <c r="F88" s="15"/>
      <c r="G88" s="14"/>
    </row>
    <row r="89" customFormat="false" ht="15" hidden="false" customHeight="false" outlineLevel="0" collapsed="false">
      <c r="A89" s="14"/>
      <c r="B89" s="14"/>
      <c r="C89" s="14"/>
      <c r="D89" s="14"/>
      <c r="E89" s="15"/>
      <c r="F89" s="15"/>
      <c r="G89" s="14"/>
    </row>
    <row r="90" customFormat="false" ht="15" hidden="false" customHeight="false" outlineLevel="0" collapsed="false">
      <c r="A90" s="14"/>
      <c r="B90" s="14"/>
      <c r="C90" s="14"/>
      <c r="D90" s="14"/>
      <c r="E90" s="15"/>
      <c r="F90" s="15"/>
      <c r="G90" s="14"/>
    </row>
    <row r="91" customFormat="false" ht="15" hidden="false" customHeight="false" outlineLevel="0" collapsed="false">
      <c r="A91" s="14"/>
      <c r="B91" s="14"/>
      <c r="C91" s="14"/>
      <c r="D91" s="14"/>
      <c r="E91" s="15"/>
      <c r="F91" s="15"/>
      <c r="G91" s="14"/>
    </row>
    <row r="92" customFormat="false" ht="15" hidden="false" customHeight="false" outlineLevel="0" collapsed="false">
      <c r="A92" s="14"/>
      <c r="B92" s="14"/>
      <c r="C92" s="14"/>
      <c r="D92" s="14"/>
      <c r="E92" s="15"/>
      <c r="F92" s="15"/>
      <c r="G92" s="14"/>
    </row>
    <row r="93" customFormat="false" ht="15" hidden="false" customHeight="false" outlineLevel="0" collapsed="false">
      <c r="A93" s="14"/>
      <c r="B93" s="14"/>
      <c r="C93" s="14"/>
      <c r="D93" s="14"/>
      <c r="E93" s="15"/>
      <c r="F93" s="15"/>
      <c r="G93" s="14"/>
    </row>
    <row r="94" customFormat="false" ht="15" hidden="false" customHeight="false" outlineLevel="0" collapsed="false">
      <c r="A94" s="14"/>
      <c r="B94" s="14"/>
      <c r="C94" s="14"/>
      <c r="D94" s="14"/>
      <c r="E94" s="15"/>
      <c r="F94" s="15"/>
      <c r="G94" s="14"/>
    </row>
    <row r="95" customFormat="false" ht="15" hidden="false" customHeight="false" outlineLevel="0" collapsed="false">
      <c r="A95" s="14"/>
      <c r="B95" s="14"/>
      <c r="C95" s="14"/>
      <c r="D95" s="14"/>
      <c r="E95" s="15"/>
      <c r="F95" s="15"/>
      <c r="G95" s="14"/>
    </row>
    <row r="96" customFormat="false" ht="15" hidden="false" customHeight="false" outlineLevel="0" collapsed="false">
      <c r="A96" s="14"/>
      <c r="B96" s="14"/>
      <c r="C96" s="14"/>
      <c r="D96" s="14"/>
      <c r="E96" s="15"/>
      <c r="F96" s="15"/>
      <c r="G96" s="14"/>
    </row>
    <row r="97" customFormat="false" ht="15" hidden="false" customHeight="false" outlineLevel="0" collapsed="false">
      <c r="A97" s="14"/>
      <c r="B97" s="14"/>
      <c r="C97" s="14"/>
      <c r="D97" s="14"/>
      <c r="E97" s="15"/>
      <c r="F97" s="15"/>
      <c r="G97" s="14"/>
    </row>
    <row r="98" customFormat="false" ht="15" hidden="false" customHeight="false" outlineLevel="0" collapsed="false">
      <c r="A98" s="14"/>
      <c r="B98" s="14"/>
      <c r="C98" s="14"/>
      <c r="D98" s="14"/>
      <c r="E98" s="15"/>
      <c r="F98" s="15"/>
      <c r="G98" s="14"/>
    </row>
    <row r="99" customFormat="false" ht="15" hidden="false" customHeight="false" outlineLevel="0" collapsed="false">
      <c r="A99" s="14"/>
      <c r="B99" s="14"/>
      <c r="C99" s="14"/>
      <c r="D99" s="14"/>
      <c r="E99" s="15"/>
      <c r="F99" s="15"/>
      <c r="G99" s="14"/>
    </row>
    <row r="100" customFormat="false" ht="15" hidden="false" customHeight="false" outlineLevel="0" collapsed="false">
      <c r="A100" s="14"/>
      <c r="B100" s="14"/>
      <c r="C100" s="14"/>
      <c r="D100" s="14"/>
      <c r="E100" s="15"/>
      <c r="F100" s="15"/>
      <c r="G100" s="14"/>
    </row>
    <row r="101" customFormat="false" ht="15" hidden="false" customHeight="false" outlineLevel="0" collapsed="false">
      <c r="A101" s="14"/>
      <c r="B101" s="14"/>
      <c r="C101" s="14"/>
      <c r="D101" s="14"/>
      <c r="E101" s="15"/>
      <c r="F101" s="15"/>
      <c r="G101" s="14"/>
    </row>
    <row r="102" customFormat="false" ht="15" hidden="false" customHeight="false" outlineLevel="0" collapsed="false">
      <c r="A102" s="14"/>
      <c r="B102" s="14"/>
      <c r="C102" s="14"/>
      <c r="D102" s="14"/>
      <c r="E102" s="15"/>
      <c r="F102" s="15"/>
      <c r="G102" s="14"/>
    </row>
    <row r="103" customFormat="false" ht="15" hidden="false" customHeight="false" outlineLevel="0" collapsed="false">
      <c r="A103" s="14"/>
      <c r="B103" s="14"/>
      <c r="C103" s="14"/>
      <c r="D103" s="14"/>
      <c r="E103" s="15"/>
      <c r="F103" s="15"/>
      <c r="G103" s="14"/>
    </row>
    <row r="104" customFormat="false" ht="15" hidden="false" customHeight="false" outlineLevel="0" collapsed="false">
      <c r="A104" s="14"/>
      <c r="B104" s="14"/>
      <c r="C104" s="14"/>
      <c r="D104" s="14"/>
      <c r="E104" s="15"/>
      <c r="F104" s="15"/>
      <c r="G104" s="14"/>
    </row>
    <row r="105" customFormat="false" ht="15" hidden="false" customHeight="false" outlineLevel="0" collapsed="false">
      <c r="A105" s="14"/>
      <c r="B105" s="14"/>
      <c r="C105" s="14"/>
      <c r="D105" s="14"/>
      <c r="E105" s="15"/>
      <c r="F105" s="15"/>
      <c r="G105" s="14"/>
    </row>
    <row r="106" customFormat="false" ht="15" hidden="false" customHeight="false" outlineLevel="0" collapsed="false">
      <c r="A106" s="14"/>
      <c r="B106" s="14"/>
      <c r="C106" s="14"/>
      <c r="D106" s="14"/>
      <c r="E106" s="15"/>
      <c r="F106" s="15"/>
      <c r="G106" s="14"/>
    </row>
    <row r="107" customFormat="false" ht="15" hidden="false" customHeight="false" outlineLevel="0" collapsed="false">
      <c r="A107" s="14"/>
      <c r="B107" s="14"/>
      <c r="C107" s="14"/>
      <c r="D107" s="14"/>
      <c r="E107" s="15"/>
      <c r="F107" s="15"/>
      <c r="G107" s="14"/>
    </row>
    <row r="108" customFormat="false" ht="15" hidden="false" customHeight="false" outlineLevel="0" collapsed="false">
      <c r="A108" s="14"/>
      <c r="B108" s="14"/>
      <c r="C108" s="14"/>
      <c r="D108" s="14"/>
      <c r="E108" s="15"/>
      <c r="F108" s="15"/>
      <c r="G108" s="14"/>
    </row>
    <row r="109" customFormat="false" ht="15" hidden="false" customHeight="false" outlineLevel="0" collapsed="false">
      <c r="A109" s="14"/>
      <c r="B109" s="14"/>
      <c r="C109" s="14"/>
      <c r="D109" s="14"/>
      <c r="E109" s="15"/>
      <c r="F109" s="15"/>
      <c r="G109" s="14"/>
    </row>
    <row r="110" customFormat="false" ht="15" hidden="false" customHeight="false" outlineLevel="0" collapsed="false">
      <c r="A110" s="14"/>
      <c r="B110" s="14"/>
      <c r="C110" s="14"/>
      <c r="D110" s="14"/>
      <c r="E110" s="15"/>
      <c r="F110" s="15"/>
      <c r="G110" s="14"/>
    </row>
    <row r="111" customFormat="false" ht="15" hidden="false" customHeight="false" outlineLevel="0" collapsed="false">
      <c r="A111" s="14"/>
      <c r="B111" s="14"/>
      <c r="C111" s="14"/>
      <c r="D111" s="14"/>
      <c r="E111" s="15"/>
      <c r="F111" s="15"/>
      <c r="G111" s="14"/>
    </row>
    <row r="112" customFormat="false" ht="15" hidden="false" customHeight="false" outlineLevel="0" collapsed="false">
      <c r="A112" s="14"/>
      <c r="B112" s="14"/>
      <c r="C112" s="14"/>
      <c r="D112" s="14"/>
      <c r="E112" s="15"/>
      <c r="F112" s="15"/>
      <c r="G112" s="14"/>
    </row>
    <row r="113" customFormat="false" ht="15" hidden="false" customHeight="false" outlineLevel="0" collapsed="false">
      <c r="A113" s="14"/>
      <c r="B113" s="14"/>
      <c r="C113" s="14"/>
      <c r="D113" s="14"/>
      <c r="E113" s="15"/>
      <c r="F113" s="15"/>
      <c r="G113" s="14"/>
    </row>
    <row r="114" customFormat="false" ht="15" hidden="false" customHeight="false" outlineLevel="0" collapsed="false">
      <c r="A114" s="14"/>
      <c r="B114" s="14"/>
      <c r="C114" s="14"/>
      <c r="D114" s="14"/>
      <c r="E114" s="15"/>
      <c r="F114" s="15"/>
      <c r="G114" s="14"/>
    </row>
    <row r="115" customFormat="false" ht="15" hidden="false" customHeight="false" outlineLevel="0" collapsed="false">
      <c r="A115" s="14"/>
      <c r="B115" s="14"/>
      <c r="C115" s="14"/>
      <c r="D115" s="14"/>
      <c r="E115" s="15"/>
      <c r="F115" s="15"/>
      <c r="G115" s="14"/>
    </row>
    <row r="116" customFormat="false" ht="15" hidden="false" customHeight="false" outlineLevel="0" collapsed="false">
      <c r="A116" s="14"/>
      <c r="B116" s="14"/>
      <c r="C116" s="14"/>
      <c r="D116" s="14"/>
      <c r="E116" s="15"/>
      <c r="F116" s="15"/>
      <c r="G116" s="14"/>
    </row>
    <row r="117" customFormat="false" ht="15" hidden="false" customHeight="false" outlineLevel="0" collapsed="false">
      <c r="A117" s="14"/>
      <c r="B117" s="14"/>
      <c r="C117" s="14"/>
      <c r="D117" s="14"/>
      <c r="E117" s="15"/>
      <c r="F117" s="15"/>
      <c r="G117" s="14"/>
    </row>
    <row r="118" customFormat="false" ht="15" hidden="false" customHeight="false" outlineLevel="0" collapsed="false">
      <c r="A118" s="14"/>
      <c r="B118" s="14"/>
      <c r="C118" s="14"/>
      <c r="D118" s="14"/>
      <c r="E118" s="15"/>
      <c r="F118" s="15"/>
      <c r="G118" s="14"/>
    </row>
    <row r="119" customFormat="false" ht="15" hidden="false" customHeight="false" outlineLevel="0" collapsed="false">
      <c r="A119" s="14"/>
      <c r="B119" s="14"/>
      <c r="C119" s="14"/>
      <c r="D119" s="14"/>
      <c r="E119" s="15"/>
      <c r="F119" s="15"/>
      <c r="G119" s="14"/>
    </row>
    <row r="120" customFormat="false" ht="15" hidden="false" customHeight="false" outlineLevel="0" collapsed="false">
      <c r="A120" s="14"/>
      <c r="B120" s="14"/>
      <c r="C120" s="14"/>
      <c r="D120" s="14"/>
      <c r="E120" s="15"/>
      <c r="F120" s="15"/>
      <c r="G120" s="14"/>
    </row>
    <row r="121" customFormat="false" ht="15" hidden="false" customHeight="false" outlineLevel="0" collapsed="false">
      <c r="A121" s="14"/>
      <c r="B121" s="14"/>
      <c r="C121" s="14"/>
      <c r="D121" s="14"/>
      <c r="E121" s="15"/>
      <c r="F121" s="15"/>
      <c r="G121" s="14"/>
    </row>
    <row r="122" customFormat="false" ht="15" hidden="false" customHeight="false" outlineLevel="0" collapsed="false">
      <c r="A122" s="14"/>
      <c r="B122" s="14"/>
      <c r="C122" s="14"/>
      <c r="D122" s="14"/>
      <c r="E122" s="15"/>
      <c r="F122" s="15"/>
      <c r="G122" s="14"/>
    </row>
    <row r="123" customFormat="false" ht="15" hidden="false" customHeight="false" outlineLevel="0" collapsed="false">
      <c r="A123" s="14"/>
      <c r="B123" s="14"/>
      <c r="C123" s="14"/>
      <c r="D123" s="14"/>
      <c r="E123" s="15"/>
      <c r="F123" s="15"/>
      <c r="G123" s="14"/>
    </row>
    <row r="124" customFormat="false" ht="15" hidden="false" customHeight="false" outlineLevel="0" collapsed="false">
      <c r="A124" s="14"/>
      <c r="B124" s="14"/>
      <c r="C124" s="14"/>
      <c r="D124" s="14"/>
      <c r="E124" s="15"/>
      <c r="F124" s="15"/>
      <c r="G124" s="14"/>
    </row>
    <row r="125" customFormat="false" ht="15" hidden="false" customHeight="false" outlineLevel="0" collapsed="false">
      <c r="A125" s="14"/>
      <c r="B125" s="14"/>
      <c r="C125" s="14"/>
      <c r="D125" s="14"/>
      <c r="E125" s="15"/>
      <c r="F125" s="15"/>
      <c r="G125" s="14"/>
    </row>
    <row r="126" customFormat="false" ht="15" hidden="false" customHeight="false" outlineLevel="0" collapsed="false">
      <c r="A126" s="14"/>
      <c r="B126" s="14"/>
      <c r="C126" s="14"/>
      <c r="D126" s="14"/>
      <c r="E126" s="15"/>
      <c r="F126" s="15"/>
      <c r="G126" s="14"/>
    </row>
    <row r="127" customFormat="false" ht="15" hidden="false" customHeight="false" outlineLevel="0" collapsed="false">
      <c r="A127" s="14"/>
      <c r="B127" s="14"/>
      <c r="C127" s="14"/>
      <c r="D127" s="14"/>
      <c r="E127" s="15"/>
      <c r="F127" s="15"/>
      <c r="G127" s="14"/>
    </row>
    <row r="128" customFormat="false" ht="15" hidden="false" customHeight="false" outlineLevel="0" collapsed="false">
      <c r="A128" s="14"/>
      <c r="B128" s="14"/>
      <c r="C128" s="14"/>
      <c r="D128" s="14"/>
      <c r="E128" s="15"/>
      <c r="F128" s="15"/>
      <c r="G128" s="14"/>
    </row>
    <row r="129" customFormat="false" ht="15" hidden="false" customHeight="false" outlineLevel="0" collapsed="false">
      <c r="A129" s="14"/>
      <c r="B129" s="14"/>
      <c r="C129" s="14"/>
      <c r="D129" s="14"/>
      <c r="E129" s="15"/>
      <c r="F129" s="15"/>
      <c r="G129" s="14"/>
    </row>
    <row r="130" customFormat="false" ht="15" hidden="false" customHeight="false" outlineLevel="0" collapsed="false">
      <c r="A130" s="14"/>
      <c r="B130" s="14"/>
      <c r="C130" s="14"/>
      <c r="D130" s="14"/>
      <c r="E130" s="15"/>
      <c r="F130" s="15"/>
      <c r="G130" s="14"/>
    </row>
    <row r="131" customFormat="false" ht="15" hidden="false" customHeight="false" outlineLevel="0" collapsed="false">
      <c r="A131" s="14"/>
      <c r="B131" s="14"/>
      <c r="C131" s="14"/>
      <c r="D131" s="14"/>
      <c r="E131" s="15"/>
      <c r="F131" s="15"/>
      <c r="G131" s="14"/>
    </row>
    <row r="132" customFormat="false" ht="15" hidden="false" customHeight="false" outlineLevel="0" collapsed="false">
      <c r="A132" s="14"/>
      <c r="B132" s="14"/>
      <c r="C132" s="14"/>
      <c r="D132" s="14"/>
      <c r="E132" s="15"/>
      <c r="F132" s="15"/>
      <c r="G132" s="14"/>
    </row>
    <row r="133" customFormat="false" ht="15" hidden="false" customHeight="false" outlineLevel="0" collapsed="false">
      <c r="A133" s="14"/>
      <c r="B133" s="14"/>
      <c r="C133" s="14"/>
      <c r="D133" s="14"/>
      <c r="E133" s="15"/>
      <c r="F133" s="15"/>
      <c r="G133" s="14"/>
    </row>
    <row r="134" customFormat="false" ht="15" hidden="false" customHeight="false" outlineLevel="0" collapsed="false">
      <c r="A134" s="14"/>
      <c r="B134" s="14"/>
      <c r="C134" s="14"/>
      <c r="D134" s="14"/>
      <c r="E134" s="15"/>
      <c r="F134" s="15"/>
      <c r="G134" s="14"/>
    </row>
    <row r="135" customFormat="false" ht="15" hidden="false" customHeight="false" outlineLevel="0" collapsed="false">
      <c r="A135" s="14"/>
      <c r="B135" s="14"/>
      <c r="C135" s="14"/>
      <c r="D135" s="14"/>
      <c r="E135" s="15"/>
      <c r="F135" s="15"/>
      <c r="G135" s="14"/>
    </row>
    <row r="136" customFormat="false" ht="15" hidden="false" customHeight="false" outlineLevel="0" collapsed="false">
      <c r="A136" s="14"/>
      <c r="B136" s="14"/>
      <c r="C136" s="14"/>
      <c r="D136" s="14"/>
      <c r="E136" s="15"/>
      <c r="F136" s="15"/>
      <c r="G136" s="14"/>
    </row>
    <row r="137" customFormat="false" ht="15" hidden="false" customHeight="false" outlineLevel="0" collapsed="false">
      <c r="A137" s="14"/>
      <c r="B137" s="14"/>
      <c r="C137" s="14"/>
      <c r="D137" s="14"/>
      <c r="E137" s="15"/>
      <c r="F137" s="15"/>
      <c r="G137" s="14"/>
    </row>
    <row r="138" customFormat="false" ht="15" hidden="false" customHeight="false" outlineLevel="0" collapsed="false">
      <c r="A138" s="14"/>
      <c r="B138" s="14"/>
      <c r="C138" s="14"/>
      <c r="D138" s="14"/>
      <c r="E138" s="15"/>
      <c r="F138" s="15"/>
      <c r="G138" s="14"/>
    </row>
    <row r="139" customFormat="false" ht="15" hidden="false" customHeight="false" outlineLevel="0" collapsed="false">
      <c r="A139" s="14"/>
      <c r="B139" s="14"/>
      <c r="C139" s="14"/>
      <c r="D139" s="14"/>
      <c r="E139" s="15"/>
      <c r="F139" s="15"/>
      <c r="G139" s="14"/>
    </row>
    <row r="140" customFormat="false" ht="15" hidden="false" customHeight="false" outlineLevel="0" collapsed="false">
      <c r="A140" s="14"/>
      <c r="B140" s="14"/>
      <c r="C140" s="14"/>
      <c r="D140" s="14"/>
      <c r="E140" s="15"/>
      <c r="F140" s="15"/>
      <c r="G140" s="14"/>
    </row>
    <row r="141" customFormat="false" ht="15" hidden="false" customHeight="false" outlineLevel="0" collapsed="false">
      <c r="A141" s="14"/>
      <c r="B141" s="14"/>
      <c r="C141" s="14"/>
      <c r="D141" s="14"/>
      <c r="E141" s="15"/>
      <c r="F141" s="15"/>
      <c r="G141" s="14"/>
    </row>
    <row r="142" customFormat="false" ht="15" hidden="false" customHeight="false" outlineLevel="0" collapsed="false">
      <c r="A142" s="14"/>
      <c r="B142" s="14"/>
      <c r="C142" s="14"/>
      <c r="D142" s="14"/>
      <c r="E142" s="15"/>
      <c r="F142" s="15"/>
      <c r="G142" s="14"/>
    </row>
    <row r="143" customFormat="false" ht="15" hidden="false" customHeight="false" outlineLevel="0" collapsed="false">
      <c r="A143" s="14"/>
      <c r="B143" s="14"/>
      <c r="C143" s="14"/>
      <c r="D143" s="14"/>
      <c r="E143" s="15"/>
      <c r="F143" s="15"/>
      <c r="G143" s="14"/>
    </row>
    <row r="144" customFormat="false" ht="15" hidden="false" customHeight="false" outlineLevel="0" collapsed="false">
      <c r="A144" s="14"/>
      <c r="B144" s="14"/>
      <c r="C144" s="14"/>
      <c r="D144" s="14"/>
      <c r="E144" s="15"/>
      <c r="F144" s="15"/>
      <c r="G144" s="14"/>
    </row>
    <row r="145" customFormat="false" ht="15" hidden="false" customHeight="false" outlineLevel="0" collapsed="false">
      <c r="A145" s="14"/>
      <c r="B145" s="14"/>
      <c r="C145" s="14"/>
      <c r="D145" s="14"/>
      <c r="E145" s="15"/>
      <c r="F145" s="15"/>
      <c r="G145" s="14"/>
    </row>
    <row r="146" customFormat="false" ht="15" hidden="false" customHeight="false" outlineLevel="0" collapsed="false">
      <c r="A146" s="14"/>
      <c r="B146" s="14"/>
      <c r="C146" s="14"/>
      <c r="D146" s="14"/>
      <c r="E146" s="15"/>
      <c r="F146" s="15"/>
      <c r="G146" s="14"/>
    </row>
    <row r="147" customFormat="false" ht="15" hidden="false" customHeight="false" outlineLevel="0" collapsed="false">
      <c r="A147" s="14"/>
      <c r="B147" s="14"/>
      <c r="C147" s="14"/>
      <c r="D147" s="14"/>
      <c r="E147" s="15"/>
      <c r="F147" s="15"/>
      <c r="G147" s="14"/>
    </row>
    <row r="148" customFormat="false" ht="15" hidden="false" customHeight="false" outlineLevel="0" collapsed="false">
      <c r="A148" s="14"/>
      <c r="B148" s="14"/>
      <c r="C148" s="14"/>
      <c r="D148" s="14"/>
      <c r="E148" s="15"/>
      <c r="F148" s="15"/>
      <c r="G148" s="14"/>
    </row>
    <row r="149" customFormat="false" ht="15" hidden="false" customHeight="false" outlineLevel="0" collapsed="false">
      <c r="A149" s="14"/>
      <c r="B149" s="14"/>
      <c r="C149" s="14"/>
      <c r="D149" s="14"/>
      <c r="E149" s="15"/>
      <c r="F149" s="15"/>
      <c r="G149" s="14"/>
    </row>
    <row r="150" customFormat="false" ht="15" hidden="false" customHeight="false" outlineLevel="0" collapsed="false">
      <c r="A150" s="14"/>
      <c r="B150" s="14"/>
      <c r="C150" s="14"/>
      <c r="D150" s="14"/>
      <c r="E150" s="15"/>
      <c r="F150" s="15"/>
      <c r="G150" s="14"/>
    </row>
    <row r="151" customFormat="false" ht="15" hidden="false" customHeight="false" outlineLevel="0" collapsed="false">
      <c r="A151" s="14"/>
      <c r="B151" s="14"/>
      <c r="C151" s="14"/>
      <c r="D151" s="14"/>
      <c r="E151" s="15"/>
      <c r="F151" s="15"/>
      <c r="G151" s="14"/>
    </row>
    <row r="152" customFormat="false" ht="15" hidden="false" customHeight="false" outlineLevel="0" collapsed="false">
      <c r="A152" s="14"/>
      <c r="B152" s="14"/>
      <c r="C152" s="14"/>
      <c r="D152" s="14"/>
      <c r="E152" s="15"/>
      <c r="F152" s="15"/>
      <c r="G152" s="14"/>
    </row>
    <row r="153" customFormat="false" ht="15" hidden="false" customHeight="false" outlineLevel="0" collapsed="false">
      <c r="A153" s="14"/>
      <c r="B153" s="14"/>
      <c r="C153" s="14"/>
      <c r="D153" s="14"/>
      <c r="E153" s="15"/>
      <c r="F153" s="15"/>
      <c r="G153" s="14"/>
    </row>
    <row r="154" customFormat="false" ht="15" hidden="false" customHeight="false" outlineLevel="0" collapsed="false">
      <c r="A154" s="14"/>
      <c r="B154" s="14"/>
      <c r="C154" s="14"/>
      <c r="D154" s="14"/>
      <c r="E154" s="15"/>
      <c r="F154" s="15"/>
      <c r="G154" s="14"/>
    </row>
    <row r="155" customFormat="false" ht="15" hidden="false" customHeight="false" outlineLevel="0" collapsed="false">
      <c r="A155" s="14"/>
      <c r="B155" s="14"/>
      <c r="C155" s="14"/>
      <c r="D155" s="14"/>
      <c r="E155" s="15"/>
      <c r="F155" s="15"/>
      <c r="G155" s="14"/>
    </row>
    <row r="156" customFormat="false" ht="15" hidden="false" customHeight="false" outlineLevel="0" collapsed="false">
      <c r="A156" s="14"/>
      <c r="B156" s="14"/>
      <c r="C156" s="14"/>
      <c r="D156" s="14"/>
      <c r="E156" s="15"/>
      <c r="F156" s="15"/>
      <c r="G156" s="14"/>
    </row>
    <row r="157" customFormat="false" ht="15" hidden="false" customHeight="false" outlineLevel="0" collapsed="false">
      <c r="A157" s="14"/>
      <c r="B157" s="14"/>
      <c r="C157" s="14"/>
      <c r="D157" s="14"/>
      <c r="E157" s="15"/>
      <c r="F157" s="15"/>
      <c r="G157" s="14"/>
    </row>
    <row r="158" customFormat="false" ht="15" hidden="false" customHeight="false" outlineLevel="0" collapsed="false">
      <c r="A158" s="14"/>
      <c r="B158" s="14"/>
      <c r="C158" s="14"/>
      <c r="D158" s="14"/>
      <c r="E158" s="15"/>
      <c r="F158" s="15"/>
      <c r="G158" s="14"/>
    </row>
    <row r="159" customFormat="false" ht="15" hidden="false" customHeight="false" outlineLevel="0" collapsed="false">
      <c r="A159" s="14"/>
      <c r="B159" s="14"/>
      <c r="C159" s="14"/>
      <c r="D159" s="14"/>
      <c r="E159" s="15"/>
      <c r="F159" s="15"/>
      <c r="G159" s="14"/>
    </row>
    <row r="160" customFormat="false" ht="15" hidden="false" customHeight="false" outlineLevel="0" collapsed="false">
      <c r="A160" s="14"/>
      <c r="B160" s="14"/>
      <c r="C160" s="14"/>
      <c r="D160" s="14"/>
      <c r="E160" s="15"/>
      <c r="F160" s="15"/>
      <c r="G160" s="14"/>
    </row>
    <row r="161" customFormat="false" ht="15" hidden="false" customHeight="false" outlineLevel="0" collapsed="false">
      <c r="A161" s="14"/>
      <c r="B161" s="14"/>
      <c r="C161" s="14"/>
      <c r="D161" s="14"/>
      <c r="E161" s="15"/>
      <c r="F161" s="15"/>
      <c r="G161" s="14"/>
    </row>
    <row r="162" customFormat="false" ht="15" hidden="false" customHeight="false" outlineLevel="0" collapsed="false">
      <c r="A162" s="14"/>
      <c r="B162" s="14"/>
      <c r="C162" s="14"/>
      <c r="D162" s="14"/>
      <c r="E162" s="15"/>
      <c r="F162" s="15"/>
      <c r="G162" s="14"/>
    </row>
    <row r="163" customFormat="false" ht="15" hidden="false" customHeight="false" outlineLevel="0" collapsed="false">
      <c r="A163" s="14"/>
      <c r="B163" s="14"/>
      <c r="C163" s="14"/>
      <c r="D163" s="14"/>
      <c r="E163" s="15"/>
      <c r="F163" s="15"/>
      <c r="G163" s="14"/>
    </row>
    <row r="164" customFormat="false" ht="15" hidden="false" customHeight="false" outlineLevel="0" collapsed="false">
      <c r="A164" s="14"/>
      <c r="B164" s="14"/>
      <c r="C164" s="14"/>
      <c r="D164" s="14"/>
      <c r="E164" s="15"/>
      <c r="F164" s="15"/>
      <c r="G164" s="14"/>
    </row>
    <row r="165" customFormat="false" ht="15" hidden="false" customHeight="false" outlineLevel="0" collapsed="false">
      <c r="A165" s="14"/>
      <c r="B165" s="14"/>
      <c r="C165" s="14"/>
      <c r="D165" s="14"/>
      <c r="E165" s="15"/>
      <c r="F165" s="15"/>
      <c r="G165" s="14"/>
    </row>
    <row r="166" customFormat="false" ht="15" hidden="false" customHeight="false" outlineLevel="0" collapsed="false">
      <c r="A166" s="14"/>
      <c r="B166" s="14"/>
      <c r="C166" s="14"/>
      <c r="D166" s="14"/>
      <c r="E166" s="15"/>
      <c r="F166" s="15"/>
      <c r="G166" s="14"/>
    </row>
    <row r="167" customFormat="false" ht="15" hidden="false" customHeight="false" outlineLevel="0" collapsed="false">
      <c r="A167" s="14"/>
      <c r="B167" s="14"/>
      <c r="C167" s="14"/>
      <c r="D167" s="14"/>
      <c r="E167" s="15"/>
      <c r="F167" s="15"/>
      <c r="G167" s="14"/>
    </row>
    <row r="168" customFormat="false" ht="15" hidden="false" customHeight="false" outlineLevel="0" collapsed="false">
      <c r="A168" s="14"/>
      <c r="B168" s="14"/>
      <c r="C168" s="14"/>
      <c r="D168" s="14"/>
      <c r="E168" s="15"/>
      <c r="F168" s="15"/>
      <c r="G168" s="14"/>
    </row>
    <row r="169" customFormat="false" ht="15" hidden="false" customHeight="false" outlineLevel="0" collapsed="false">
      <c r="A169" s="14"/>
      <c r="B169" s="14"/>
      <c r="C169" s="14"/>
      <c r="D169" s="14"/>
      <c r="E169" s="15"/>
      <c r="F169" s="15"/>
      <c r="G169" s="14"/>
    </row>
    <row r="170" customFormat="false" ht="15" hidden="false" customHeight="false" outlineLevel="0" collapsed="false">
      <c r="A170" s="14"/>
      <c r="B170" s="14"/>
      <c r="C170" s="14"/>
      <c r="D170" s="14"/>
      <c r="E170" s="15"/>
      <c r="F170" s="15"/>
      <c r="G170" s="14"/>
    </row>
    <row r="171" customFormat="false" ht="15" hidden="false" customHeight="false" outlineLevel="0" collapsed="false">
      <c r="A171" s="14"/>
      <c r="B171" s="14"/>
      <c r="C171" s="14"/>
      <c r="D171" s="14"/>
      <c r="E171" s="15"/>
      <c r="F171" s="15"/>
      <c r="G171" s="14"/>
    </row>
    <row r="172" customFormat="false" ht="15" hidden="false" customHeight="false" outlineLevel="0" collapsed="false">
      <c r="A172" s="14"/>
      <c r="B172" s="14"/>
      <c r="C172" s="14"/>
      <c r="D172" s="14"/>
      <c r="E172" s="15"/>
      <c r="F172" s="15"/>
      <c r="G172" s="14"/>
    </row>
    <row r="173" customFormat="false" ht="15" hidden="false" customHeight="false" outlineLevel="0" collapsed="false">
      <c r="A173" s="14"/>
      <c r="B173" s="14"/>
      <c r="C173" s="14"/>
      <c r="D173" s="14"/>
      <c r="E173" s="15"/>
      <c r="F173" s="15"/>
      <c r="G173" s="14"/>
    </row>
    <row r="174" customFormat="false" ht="15" hidden="false" customHeight="false" outlineLevel="0" collapsed="false">
      <c r="A174" s="14"/>
      <c r="B174" s="14"/>
      <c r="C174" s="14"/>
      <c r="D174" s="14"/>
      <c r="E174" s="15"/>
      <c r="F174" s="15"/>
      <c r="G174" s="14"/>
    </row>
    <row r="175" customFormat="false" ht="15" hidden="false" customHeight="false" outlineLevel="0" collapsed="false">
      <c r="A175" s="14"/>
      <c r="B175" s="14"/>
      <c r="C175" s="14"/>
      <c r="D175" s="14"/>
      <c r="E175" s="15"/>
      <c r="F175" s="15"/>
      <c r="G175" s="14"/>
    </row>
    <row r="176" customFormat="false" ht="15" hidden="false" customHeight="false" outlineLevel="0" collapsed="false">
      <c r="A176" s="14"/>
      <c r="B176" s="14"/>
      <c r="C176" s="14"/>
      <c r="D176" s="14"/>
      <c r="E176" s="15"/>
      <c r="F176" s="15"/>
      <c r="G176" s="14"/>
    </row>
    <row r="177" customFormat="false" ht="15" hidden="false" customHeight="false" outlineLevel="0" collapsed="false">
      <c r="A177" s="14"/>
      <c r="B177" s="14"/>
      <c r="C177" s="14"/>
      <c r="D177" s="14"/>
      <c r="E177" s="15"/>
      <c r="F177" s="15"/>
      <c r="G177" s="14"/>
    </row>
    <row r="178" customFormat="false" ht="15" hidden="false" customHeight="false" outlineLevel="0" collapsed="false">
      <c r="A178" s="14"/>
      <c r="B178" s="14"/>
      <c r="C178" s="14"/>
      <c r="D178" s="14"/>
      <c r="E178" s="15"/>
      <c r="F178" s="15"/>
      <c r="G178" s="14"/>
    </row>
    <row r="179" customFormat="false" ht="15" hidden="false" customHeight="false" outlineLevel="0" collapsed="false">
      <c r="A179" s="14"/>
      <c r="B179" s="14"/>
      <c r="C179" s="14"/>
      <c r="D179" s="14"/>
      <c r="E179" s="15"/>
      <c r="F179" s="15"/>
      <c r="G179" s="14"/>
    </row>
    <row r="180" customFormat="false" ht="15" hidden="false" customHeight="false" outlineLevel="0" collapsed="false">
      <c r="A180" s="14"/>
      <c r="B180" s="14"/>
      <c r="C180" s="14"/>
      <c r="D180" s="14"/>
      <c r="E180" s="15"/>
      <c r="F180" s="15"/>
      <c r="G180" s="14"/>
    </row>
    <row r="181" customFormat="false" ht="15" hidden="false" customHeight="false" outlineLevel="0" collapsed="false">
      <c r="A181" s="14"/>
      <c r="B181" s="14"/>
      <c r="C181" s="14"/>
      <c r="D181" s="14"/>
      <c r="E181" s="15"/>
      <c r="F181" s="15"/>
      <c r="G181" s="14"/>
    </row>
    <row r="182" customFormat="false" ht="15" hidden="false" customHeight="false" outlineLevel="0" collapsed="false">
      <c r="A182" s="14"/>
      <c r="B182" s="14"/>
      <c r="C182" s="14"/>
      <c r="D182" s="14"/>
      <c r="E182" s="15"/>
      <c r="F182" s="15"/>
      <c r="G182" s="14"/>
    </row>
    <row r="183" customFormat="false" ht="15" hidden="false" customHeight="false" outlineLevel="0" collapsed="false">
      <c r="A183" s="14"/>
      <c r="B183" s="14"/>
      <c r="C183" s="14"/>
      <c r="D183" s="14"/>
      <c r="E183" s="15"/>
      <c r="F183" s="15"/>
      <c r="G183" s="14"/>
    </row>
    <row r="184" customFormat="false" ht="15" hidden="false" customHeight="false" outlineLevel="0" collapsed="false">
      <c r="A184" s="14"/>
      <c r="B184" s="14"/>
      <c r="C184" s="14"/>
      <c r="D184" s="14"/>
      <c r="E184" s="15"/>
      <c r="F184" s="15"/>
      <c r="G184" s="14"/>
    </row>
    <row r="185" customFormat="false" ht="15" hidden="false" customHeight="false" outlineLevel="0" collapsed="false">
      <c r="A185" s="14"/>
      <c r="B185" s="14"/>
      <c r="C185" s="14"/>
      <c r="D185" s="14"/>
      <c r="E185" s="15"/>
      <c r="F185" s="15"/>
      <c r="G185" s="14"/>
    </row>
    <row r="186" customFormat="false" ht="15" hidden="false" customHeight="false" outlineLevel="0" collapsed="false">
      <c r="A186" s="14"/>
      <c r="B186" s="14"/>
      <c r="C186" s="14"/>
      <c r="D186" s="14"/>
      <c r="E186" s="15"/>
      <c r="F186" s="15"/>
      <c r="G186" s="14"/>
    </row>
    <row r="187" customFormat="false" ht="15" hidden="false" customHeight="false" outlineLevel="0" collapsed="false">
      <c r="A187" s="14"/>
      <c r="B187" s="14"/>
      <c r="C187" s="14"/>
      <c r="D187" s="14"/>
      <c r="E187" s="15"/>
      <c r="F187" s="15"/>
      <c r="G187" s="14"/>
    </row>
    <row r="188" customFormat="false" ht="15" hidden="false" customHeight="false" outlineLevel="0" collapsed="false">
      <c r="A188" s="14"/>
      <c r="B188" s="14"/>
      <c r="C188" s="14"/>
      <c r="D188" s="14"/>
      <c r="E188" s="15"/>
      <c r="F188" s="15"/>
      <c r="G188" s="14"/>
    </row>
    <row r="189" customFormat="false" ht="15" hidden="false" customHeight="false" outlineLevel="0" collapsed="false">
      <c r="A189" s="14"/>
      <c r="B189" s="14"/>
      <c r="C189" s="14"/>
      <c r="D189" s="14"/>
      <c r="E189" s="15"/>
      <c r="F189" s="15"/>
      <c r="G189" s="14"/>
    </row>
    <row r="190" customFormat="false" ht="15" hidden="false" customHeight="false" outlineLevel="0" collapsed="false">
      <c r="A190" s="14"/>
      <c r="B190" s="14"/>
      <c r="C190" s="14"/>
      <c r="D190" s="14"/>
      <c r="E190" s="15"/>
      <c r="F190" s="15"/>
      <c r="G190" s="14"/>
    </row>
    <row r="191" customFormat="false" ht="15" hidden="false" customHeight="false" outlineLevel="0" collapsed="false">
      <c r="A191" s="14"/>
      <c r="B191" s="14"/>
      <c r="C191" s="14"/>
      <c r="D191" s="14"/>
      <c r="E191" s="15"/>
      <c r="F191" s="15"/>
      <c r="G191" s="14"/>
    </row>
    <row r="192" customFormat="false" ht="15" hidden="false" customHeight="false" outlineLevel="0" collapsed="false">
      <c r="A192" s="14"/>
      <c r="B192" s="14"/>
      <c r="C192" s="14"/>
      <c r="D192" s="14"/>
      <c r="E192" s="15"/>
      <c r="F192" s="15"/>
      <c r="G192" s="14"/>
    </row>
    <row r="193" customFormat="false" ht="15" hidden="false" customHeight="false" outlineLevel="0" collapsed="false">
      <c r="A193" s="14"/>
      <c r="B193" s="14"/>
      <c r="C193" s="14"/>
      <c r="D193" s="14"/>
      <c r="E193" s="15"/>
      <c r="F193" s="15"/>
      <c r="G193" s="14"/>
    </row>
    <row r="194" customFormat="false" ht="15" hidden="false" customHeight="false" outlineLevel="0" collapsed="false">
      <c r="A194" s="14"/>
      <c r="B194" s="14"/>
      <c r="C194" s="14"/>
      <c r="D194" s="14"/>
      <c r="E194" s="15"/>
      <c r="F194" s="15"/>
      <c r="G194" s="14"/>
    </row>
    <row r="195" customFormat="false" ht="15" hidden="false" customHeight="false" outlineLevel="0" collapsed="false">
      <c r="A195" s="14"/>
      <c r="B195" s="14"/>
      <c r="C195" s="14"/>
      <c r="D195" s="14"/>
      <c r="E195" s="15"/>
      <c r="F195" s="15"/>
      <c r="G195" s="14"/>
    </row>
    <row r="196" customFormat="false" ht="15" hidden="false" customHeight="false" outlineLevel="0" collapsed="false">
      <c r="A196" s="14"/>
      <c r="B196" s="14"/>
      <c r="C196" s="14"/>
      <c r="D196" s="14"/>
      <c r="E196" s="15"/>
      <c r="F196" s="15"/>
      <c r="G196" s="14"/>
    </row>
    <row r="197" customFormat="false" ht="15" hidden="false" customHeight="false" outlineLevel="0" collapsed="false">
      <c r="A197" s="14"/>
      <c r="B197" s="14"/>
      <c r="C197" s="14"/>
      <c r="D197" s="14"/>
      <c r="E197" s="15"/>
      <c r="F197" s="15"/>
      <c r="G197" s="14"/>
    </row>
    <row r="198" customFormat="false" ht="15" hidden="false" customHeight="false" outlineLevel="0" collapsed="false">
      <c r="A198" s="14"/>
      <c r="B198" s="14"/>
      <c r="C198" s="14"/>
      <c r="D198" s="14"/>
      <c r="E198" s="15"/>
      <c r="F198" s="15"/>
      <c r="G198" s="14"/>
    </row>
    <row r="199" customFormat="false" ht="15" hidden="false" customHeight="false" outlineLevel="0" collapsed="false">
      <c r="A199" s="14"/>
      <c r="B199" s="14"/>
      <c r="C199" s="14"/>
      <c r="D199" s="14"/>
      <c r="E199" s="15"/>
      <c r="F199" s="15"/>
      <c r="G199" s="14"/>
    </row>
    <row r="200" customFormat="false" ht="15" hidden="false" customHeight="false" outlineLevel="0" collapsed="false">
      <c r="A200" s="14"/>
      <c r="B200" s="14"/>
      <c r="C200" s="14"/>
      <c r="D200" s="14"/>
      <c r="E200" s="15"/>
      <c r="F200" s="15"/>
      <c r="G200" s="14"/>
    </row>
    <row r="201" customFormat="false" ht="15" hidden="false" customHeight="false" outlineLevel="0" collapsed="false">
      <c r="A201" s="14"/>
      <c r="B201" s="14"/>
      <c r="C201" s="14"/>
      <c r="D201" s="14"/>
      <c r="E201" s="15"/>
      <c r="F201" s="15"/>
      <c r="G201" s="14"/>
    </row>
    <row r="202" customFormat="false" ht="15" hidden="false" customHeight="false" outlineLevel="0" collapsed="false">
      <c r="A202" s="14"/>
      <c r="B202" s="14"/>
      <c r="C202" s="14"/>
      <c r="D202" s="14"/>
      <c r="E202" s="15"/>
      <c r="F202" s="15"/>
      <c r="G202" s="14"/>
    </row>
    <row r="203" customFormat="false" ht="15" hidden="false" customHeight="false" outlineLevel="0" collapsed="false">
      <c r="A203" s="14"/>
      <c r="B203" s="14"/>
      <c r="C203" s="14"/>
      <c r="D203" s="14"/>
      <c r="E203" s="15"/>
      <c r="F203" s="15"/>
      <c r="G203" s="14"/>
    </row>
    <row r="204" customFormat="false" ht="15" hidden="false" customHeight="false" outlineLevel="0" collapsed="false">
      <c r="A204" s="14"/>
      <c r="B204" s="14"/>
      <c r="C204" s="14"/>
      <c r="D204" s="14"/>
      <c r="E204" s="15"/>
      <c r="F204" s="15"/>
      <c r="G204" s="14"/>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&amp;CSetup &amp;&amp; Run Time Log  |  Mannin Systems  |  manninsystems.co.uk</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1"/>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8" min="7" style="0" width="11"/>
    <col collapsed="false" customWidth="true" hidden="false" outlineLevel="0" max="9" min="9" style="0" width="24"/>
    <col collapsed="false" customWidth="true" hidden="false" outlineLevel="0" max="10" min="10" style="0" width="11"/>
    <col collapsed="false" customWidth="true" hidden="false" outlineLevel="0" max="12" min="11" style="0" width="12"/>
    <col collapsed="false" customWidth="true" hidden="false" outlineLevel="0" max="14" min="13" style="0" width="11"/>
    <col collapsed="false" customWidth="true" hidden="false" outlineLevel="0" max="15" min="15" style="0" width="17"/>
  </cols>
  <sheetData>
    <row r="1" customFormat="false" ht="19.7" hidden="false" customHeight="false" outlineLevel="0" collapsed="false">
      <c r="A1" s="11" t="s">
        <v>46</v>
      </c>
    </row>
    <row r="2" customFormat="false" ht="15" hidden="false" customHeight="false" outlineLevel="0" collapsed="false">
      <c r="A2" s="12" t="s">
        <v>47</v>
      </c>
    </row>
    <row r="4" customFormat="false" ht="43.5" hidden="false" customHeight="true" outlineLevel="0" collapsed="false">
      <c r="A4" s="13" t="s">
        <v>48</v>
      </c>
      <c r="B4" s="13" t="s">
        <v>49</v>
      </c>
      <c r="C4" s="13" t="s">
        <v>25</v>
      </c>
      <c r="D4" s="13" t="s">
        <v>50</v>
      </c>
      <c r="E4" s="13" t="s">
        <v>51</v>
      </c>
      <c r="F4" s="13" t="s">
        <v>52</v>
      </c>
      <c r="G4" s="13" t="s">
        <v>53</v>
      </c>
      <c r="H4" s="13" t="s">
        <v>54</v>
      </c>
      <c r="I4" s="13" t="s">
        <v>55</v>
      </c>
      <c r="J4" s="16" t="s">
        <v>56</v>
      </c>
      <c r="K4" s="16" t="s">
        <v>57</v>
      </c>
      <c r="L4" s="16" t="s">
        <v>58</v>
      </c>
      <c r="M4" s="16" t="s">
        <v>59</v>
      </c>
      <c r="N4" s="16" t="s">
        <v>60</v>
      </c>
      <c r="O4" s="16" t="s">
        <v>61</v>
      </c>
    </row>
    <row r="5" customFormat="false" ht="15" hidden="false" customHeight="false" outlineLevel="0" collapsed="false">
      <c r="A5" s="17" t="n">
        <v>46266</v>
      </c>
      <c r="B5" s="14" t="s">
        <v>62</v>
      </c>
      <c r="C5" s="14" t="s">
        <v>32</v>
      </c>
      <c r="D5" s="14" t="s">
        <v>35</v>
      </c>
      <c r="E5" s="14" t="s">
        <v>63</v>
      </c>
      <c r="F5" s="15" t="n">
        <v>200</v>
      </c>
      <c r="G5" s="15" t="n">
        <v>50</v>
      </c>
      <c r="H5" s="15" t="n">
        <v>330</v>
      </c>
      <c r="I5" s="14"/>
      <c r="J5" s="18" t="n">
        <f aca="false">IF($C5="","",IFERROR(INDEX(Parts!$E$5:$E$204,MATCH($C5,Parts!$A$5:$A$204,0)),""))</f>
        <v>45</v>
      </c>
      <c r="K5" s="18" t="n">
        <f aca="false">IF($C5="","",IFERROR(N($F5)*INDEX(Parts!$F$5:$F$204,MATCH($C5,Parts!$A$5:$A$204,0))/60,""))</f>
        <v>316.666666666667</v>
      </c>
      <c r="L5" s="19" t="n">
        <f aca="false">IF(OR($C5="",N($F5)=0),"",N($H5)*60/$F5)</f>
        <v>99</v>
      </c>
      <c r="M5" s="20" t="n">
        <f aca="false">IF(OR($C5="",N(J5)=0,$G5=""),"",($G5-J5)/J5)</f>
        <v>0.111111111111111</v>
      </c>
      <c r="N5" s="20" t="n">
        <f aca="false">IF(OR($C5="",N(K5)=0,$H5=""),"",($H5-K5)/K5)</f>
        <v>0.0421052631578947</v>
      </c>
      <c r="O5" s="21" t="str">
        <f aca="false">IF($C5="","",IF(ISNA(MATCH($C5,Parts!$A$5:$A$204,0)),"Part not found",IF(OR(N(M5)&gt;'Part Summary'!$B$4,N(N5)&gt;'Part Summary'!$B$4),"OVER QUOTE",IF(AND(M5&lt;&gt;"",N5&lt;&gt;"",M5&lt;-'Part Summary'!$B$4,N5&lt;-'Part Summary'!$B$4),"Faster than quoted","OK"))))</f>
        <v>OVER QUOTE</v>
      </c>
    </row>
    <row r="6" customFormat="false" ht="15" hidden="false" customHeight="false" outlineLevel="0" collapsed="false">
      <c r="A6" s="17" t="n">
        <v>46267</v>
      </c>
      <c r="B6" s="14" t="s">
        <v>64</v>
      </c>
      <c r="C6" s="14" t="s">
        <v>37</v>
      </c>
      <c r="D6" s="14" t="s">
        <v>40</v>
      </c>
      <c r="E6" s="14" t="s">
        <v>65</v>
      </c>
      <c r="F6" s="15" t="n">
        <v>40</v>
      </c>
      <c r="G6" s="15" t="n">
        <v>95</v>
      </c>
      <c r="H6" s="15" t="n">
        <v>185</v>
      </c>
      <c r="I6" s="14" t="s">
        <v>66</v>
      </c>
      <c r="J6" s="18" t="n">
        <f aca="false">IF($C6="","",IFERROR(INDEX(Parts!$E$5:$E$204,MATCH($C6,Parts!$A$5:$A$204,0)),""))</f>
        <v>60</v>
      </c>
      <c r="K6" s="18" t="n">
        <f aca="false">IF($C6="","",IFERROR(N($F6)*INDEX(Parts!$F$5:$F$204,MATCH($C6,Parts!$A$5:$A$204,0))/60,""))</f>
        <v>160</v>
      </c>
      <c r="L6" s="19" t="n">
        <f aca="false">IF(OR($C6="",N($F6)=0),"",N($H6)*60/$F6)</f>
        <v>277.5</v>
      </c>
      <c r="M6" s="20" t="n">
        <f aca="false">IF(OR($C6="",N(J6)=0,$G6=""),"",($G6-J6)/J6)</f>
        <v>0.583333333333333</v>
      </c>
      <c r="N6" s="20" t="n">
        <f aca="false">IF(OR($C6="",N(K6)=0,$H6=""),"",($H6-K6)/K6)</f>
        <v>0.15625</v>
      </c>
      <c r="O6" s="21" t="str">
        <f aca="false">IF($C6="","",IF(ISNA(MATCH($C6,Parts!$A$5:$A$204,0)),"Part not found",IF(OR(N(M6)&gt;'Part Summary'!$B$4,N(N6)&gt;'Part Summary'!$B$4),"OVER QUOTE",IF(AND(M6&lt;&gt;"",N6&lt;&gt;"",M6&lt;-'Part Summary'!$B$4,N6&lt;-'Part Summary'!$B$4),"Faster than quoted","OK"))))</f>
        <v>OVER QUOTE</v>
      </c>
    </row>
    <row r="7" customFormat="false" ht="15" hidden="false" customHeight="false" outlineLevel="0" collapsed="false">
      <c r="A7" s="17" t="n">
        <v>46269</v>
      </c>
      <c r="B7" s="14" t="s">
        <v>67</v>
      </c>
      <c r="C7" s="14" t="s">
        <v>42</v>
      </c>
      <c r="D7" s="14" t="s">
        <v>45</v>
      </c>
      <c r="E7" s="14" t="s">
        <v>63</v>
      </c>
      <c r="F7" s="15" t="n">
        <v>120</v>
      </c>
      <c r="G7" s="15" t="n">
        <v>38</v>
      </c>
      <c r="H7" s="15" t="n">
        <v>290</v>
      </c>
      <c r="I7" s="14"/>
      <c r="J7" s="18" t="n">
        <f aca="false">IF($C7="","",IFERROR(INDEX(Parts!$E$5:$E$204,MATCH($C7,Parts!$A$5:$A$204,0)),""))</f>
        <v>40</v>
      </c>
      <c r="K7" s="18" t="n">
        <f aca="false">IF($C7="","",IFERROR(N($F7)*INDEX(Parts!$F$5:$F$204,MATCH($C7,Parts!$A$5:$A$204,0))/60,""))</f>
        <v>300</v>
      </c>
      <c r="L7" s="19" t="n">
        <f aca="false">IF(OR($C7="",N($F7)=0),"",N($H7)*60/$F7)</f>
        <v>145</v>
      </c>
      <c r="M7" s="20" t="n">
        <f aca="false">IF(OR($C7="",N(J7)=0,$G7=""),"",($G7-J7)/J7)</f>
        <v>-0.05</v>
      </c>
      <c r="N7" s="20" t="n">
        <f aca="false">IF(OR($C7="",N(K7)=0,$H7=""),"",($H7-K7)/K7)</f>
        <v>-0.0333333333333333</v>
      </c>
      <c r="O7" s="21" t="str">
        <f aca="false">IF($C7="","",IF(ISNA(MATCH($C7,Parts!$A$5:$A$204,0)),"Part not found",IF(OR(N(M7)&gt;'Part Summary'!$B$4,N(N7)&gt;'Part Summary'!$B$4),"OVER QUOTE",IF(AND(M7&lt;&gt;"",N7&lt;&gt;"",M7&lt;-'Part Summary'!$B$4,N7&lt;-'Part Summary'!$B$4),"Faster than quoted","OK"))))</f>
        <v>OK</v>
      </c>
    </row>
    <row r="8" customFormat="false" ht="15" hidden="false" customHeight="false" outlineLevel="0" collapsed="false">
      <c r="A8" s="17" t="n">
        <v>46274</v>
      </c>
      <c r="B8" s="14" t="s">
        <v>68</v>
      </c>
      <c r="C8" s="14" t="s">
        <v>32</v>
      </c>
      <c r="D8" s="14" t="s">
        <v>35</v>
      </c>
      <c r="E8" s="14" t="s">
        <v>69</v>
      </c>
      <c r="F8" s="15" t="n">
        <v>150</v>
      </c>
      <c r="G8" s="15" t="n">
        <v>42</v>
      </c>
      <c r="H8" s="15" t="n">
        <v>240</v>
      </c>
      <c r="I8" s="14"/>
      <c r="J8" s="18" t="n">
        <f aca="false">IF($C8="","",IFERROR(INDEX(Parts!$E$5:$E$204,MATCH($C8,Parts!$A$5:$A$204,0)),""))</f>
        <v>45</v>
      </c>
      <c r="K8" s="18" t="n">
        <f aca="false">IF($C8="","",IFERROR(N($F8)*INDEX(Parts!$F$5:$F$204,MATCH($C8,Parts!$A$5:$A$204,0))/60,""))</f>
        <v>237.5</v>
      </c>
      <c r="L8" s="19" t="n">
        <f aca="false">IF(OR($C8="",N($F8)=0),"",N($H8)*60/$F8)</f>
        <v>96</v>
      </c>
      <c r="M8" s="20" t="n">
        <f aca="false">IF(OR($C8="",N(J8)=0,$G8=""),"",($G8-J8)/J8)</f>
        <v>-0.0666666666666667</v>
      </c>
      <c r="N8" s="20" t="n">
        <f aca="false">IF(OR($C8="",N(K8)=0,$H8=""),"",($H8-K8)/K8)</f>
        <v>0.0105263157894737</v>
      </c>
      <c r="O8" s="21" t="str">
        <f aca="false">IF($C8="","",IF(ISNA(MATCH($C8,Parts!$A$5:$A$204,0)),"Part not found",IF(OR(N(M8)&gt;'Part Summary'!$B$4,N(N8)&gt;'Part Summary'!$B$4),"OVER QUOTE",IF(AND(M8&lt;&gt;"",N8&lt;&gt;"",M8&lt;-'Part Summary'!$B$4,N8&lt;-'Part Summary'!$B$4),"Faster than quoted","OK"))))</f>
        <v>OK</v>
      </c>
    </row>
    <row r="9" customFormat="false" ht="15" hidden="false" customHeight="false" outlineLevel="0" collapsed="false">
      <c r="A9" s="17" t="n">
        <v>46276</v>
      </c>
      <c r="B9" s="14" t="s">
        <v>70</v>
      </c>
      <c r="C9" s="14" t="s">
        <v>37</v>
      </c>
      <c r="D9" s="14" t="s">
        <v>40</v>
      </c>
      <c r="E9" s="14" t="s">
        <v>65</v>
      </c>
      <c r="F9" s="15" t="n">
        <v>60</v>
      </c>
      <c r="G9" s="15" t="n">
        <v>55</v>
      </c>
      <c r="H9" s="15" t="n">
        <v>255</v>
      </c>
      <c r="I9" s="14"/>
      <c r="J9" s="18" t="n">
        <f aca="false">IF($C9="","",IFERROR(INDEX(Parts!$E$5:$E$204,MATCH($C9,Parts!$A$5:$A$204,0)),""))</f>
        <v>60</v>
      </c>
      <c r="K9" s="18" t="n">
        <f aca="false">IF($C9="","",IFERROR(N($F9)*INDEX(Parts!$F$5:$F$204,MATCH($C9,Parts!$A$5:$A$204,0))/60,""))</f>
        <v>240</v>
      </c>
      <c r="L9" s="19" t="n">
        <f aca="false">IF(OR($C9="",N($F9)=0),"",N($H9)*60/$F9)</f>
        <v>255</v>
      </c>
      <c r="M9" s="20" t="n">
        <f aca="false">IF(OR($C9="",N(J9)=0,$G9=""),"",($G9-J9)/J9)</f>
        <v>-0.0833333333333333</v>
      </c>
      <c r="N9" s="20" t="n">
        <f aca="false">IF(OR($C9="",N(K9)=0,$H9=""),"",($H9-K9)/K9)</f>
        <v>0.0625</v>
      </c>
      <c r="O9" s="21" t="str">
        <f aca="false">IF($C9="","",IF(ISNA(MATCH($C9,Parts!$A$5:$A$204,0)),"Part not found",IF(OR(N(M9)&gt;'Part Summary'!$B$4,N(N9)&gt;'Part Summary'!$B$4),"OVER QUOTE",IF(AND(M9&lt;&gt;"",N9&lt;&gt;"",M9&lt;-'Part Summary'!$B$4,N9&lt;-'Part Summary'!$B$4),"Faster than quoted","OK"))))</f>
        <v>OK</v>
      </c>
    </row>
    <row r="10" customFormat="false" ht="15" hidden="false" customHeight="false" outlineLevel="0" collapsed="false">
      <c r="A10" s="17"/>
      <c r="B10" s="14"/>
      <c r="C10" s="14"/>
      <c r="D10" s="14"/>
      <c r="E10" s="14"/>
      <c r="F10" s="15"/>
      <c r="G10" s="15"/>
      <c r="H10" s="15"/>
      <c r="I10" s="14"/>
      <c r="J10" s="18" t="str">
        <f aca="false">IF($C10="","",IFERROR(INDEX(Parts!$E$5:$E$204,MATCH($C10,Parts!$A$5:$A$204,0)),""))</f>
        <v/>
      </c>
      <c r="K10" s="18" t="str">
        <f aca="false">IF($C10="","",IFERROR(N($F10)*INDEX(Parts!$F$5:$F$204,MATCH($C10,Parts!$A$5:$A$204,0))/60,""))</f>
        <v/>
      </c>
      <c r="L10" s="19" t="str">
        <f aca="false">IF(OR($C10="",N($F10)=0),"",N($H10)*60/$F10)</f>
        <v/>
      </c>
      <c r="M10" s="20" t="str">
        <f aca="false">IF(OR($C10="",N(J10)=0,$G10=""),"",($G10-J10)/J10)</f>
        <v/>
      </c>
      <c r="N10" s="20" t="str">
        <f aca="false">IF(OR($C10="",N(K10)=0,$H10=""),"",($H10-K10)/K10)</f>
        <v/>
      </c>
      <c r="O10" s="21" t="str">
        <f aca="false">IF($C10="","",IF(ISNA(MATCH($C10,Parts!$A$5:$A$204,0)),"Part not found",IF(OR(N(M10)&gt;'Part Summary'!$B$4,N(N10)&gt;'Part Summary'!$B$4),"OVER QUOTE",IF(AND(M10&lt;&gt;"",N10&lt;&gt;"",M10&lt;-'Part Summary'!$B$4,N10&lt;-'Part Summary'!$B$4),"Faster than quoted","OK"))))</f>
        <v/>
      </c>
    </row>
    <row r="11" customFormat="false" ht="15" hidden="false" customHeight="false" outlineLevel="0" collapsed="false">
      <c r="A11" s="17"/>
      <c r="B11" s="14"/>
      <c r="C11" s="14"/>
      <c r="D11" s="14"/>
      <c r="E11" s="14"/>
      <c r="F11" s="15"/>
      <c r="G11" s="15"/>
      <c r="H11" s="15"/>
      <c r="I11" s="14"/>
      <c r="J11" s="18" t="str">
        <f aca="false">IF($C11="","",IFERROR(INDEX(Parts!$E$5:$E$204,MATCH($C11,Parts!$A$5:$A$204,0)),""))</f>
        <v/>
      </c>
      <c r="K11" s="18" t="str">
        <f aca="false">IF($C11="","",IFERROR(N($F11)*INDEX(Parts!$F$5:$F$204,MATCH($C11,Parts!$A$5:$A$204,0))/60,""))</f>
        <v/>
      </c>
      <c r="L11" s="19" t="str">
        <f aca="false">IF(OR($C11="",N($F11)=0),"",N($H11)*60/$F11)</f>
        <v/>
      </c>
      <c r="M11" s="20" t="str">
        <f aca="false">IF(OR($C11="",N(J11)=0,$G11=""),"",($G11-J11)/J11)</f>
        <v/>
      </c>
      <c r="N11" s="20" t="str">
        <f aca="false">IF(OR($C11="",N(K11)=0,$H11=""),"",($H11-K11)/K11)</f>
        <v/>
      </c>
      <c r="O11" s="21" t="str">
        <f aca="false">IF($C11="","",IF(ISNA(MATCH($C11,Parts!$A$5:$A$204,0)),"Part not found",IF(OR(N(M11)&gt;'Part Summary'!$B$4,N(N11)&gt;'Part Summary'!$B$4),"OVER QUOTE",IF(AND(M11&lt;&gt;"",N11&lt;&gt;"",M11&lt;-'Part Summary'!$B$4,N11&lt;-'Part Summary'!$B$4),"Faster than quoted","OK"))))</f>
        <v/>
      </c>
    </row>
    <row r="12" customFormat="false" ht="15" hidden="false" customHeight="false" outlineLevel="0" collapsed="false">
      <c r="A12" s="17"/>
      <c r="B12" s="14"/>
      <c r="C12" s="14"/>
      <c r="D12" s="14"/>
      <c r="E12" s="14"/>
      <c r="F12" s="15"/>
      <c r="G12" s="15"/>
      <c r="H12" s="15"/>
      <c r="I12" s="14"/>
      <c r="J12" s="18" t="str">
        <f aca="false">IF($C12="","",IFERROR(INDEX(Parts!$E$5:$E$204,MATCH($C12,Parts!$A$5:$A$204,0)),""))</f>
        <v/>
      </c>
      <c r="K12" s="18" t="str">
        <f aca="false">IF($C12="","",IFERROR(N($F12)*INDEX(Parts!$F$5:$F$204,MATCH($C12,Parts!$A$5:$A$204,0))/60,""))</f>
        <v/>
      </c>
      <c r="L12" s="19" t="str">
        <f aca="false">IF(OR($C12="",N($F12)=0),"",N($H12)*60/$F12)</f>
        <v/>
      </c>
      <c r="M12" s="20" t="str">
        <f aca="false">IF(OR($C12="",N(J12)=0,$G12=""),"",($G12-J12)/J12)</f>
        <v/>
      </c>
      <c r="N12" s="20" t="str">
        <f aca="false">IF(OR($C12="",N(K12)=0,$H12=""),"",($H12-K12)/K12)</f>
        <v/>
      </c>
      <c r="O12" s="21" t="str">
        <f aca="false">IF($C12="","",IF(ISNA(MATCH($C12,Parts!$A$5:$A$204,0)),"Part not found",IF(OR(N(M12)&gt;'Part Summary'!$B$4,N(N12)&gt;'Part Summary'!$B$4),"OVER QUOTE",IF(AND(M12&lt;&gt;"",N12&lt;&gt;"",M12&lt;-'Part Summary'!$B$4,N12&lt;-'Part Summary'!$B$4),"Faster than quoted","OK"))))</f>
        <v/>
      </c>
    </row>
    <row r="13" customFormat="false" ht="15" hidden="false" customHeight="false" outlineLevel="0" collapsed="false">
      <c r="A13" s="17"/>
      <c r="B13" s="14"/>
      <c r="C13" s="14"/>
      <c r="D13" s="14"/>
      <c r="E13" s="14"/>
      <c r="F13" s="15"/>
      <c r="G13" s="15"/>
      <c r="H13" s="15"/>
      <c r="I13" s="14"/>
      <c r="J13" s="18" t="str">
        <f aca="false">IF($C13="","",IFERROR(INDEX(Parts!$E$5:$E$204,MATCH($C13,Parts!$A$5:$A$204,0)),""))</f>
        <v/>
      </c>
      <c r="K13" s="18" t="str">
        <f aca="false">IF($C13="","",IFERROR(N($F13)*INDEX(Parts!$F$5:$F$204,MATCH($C13,Parts!$A$5:$A$204,0))/60,""))</f>
        <v/>
      </c>
      <c r="L13" s="19" t="str">
        <f aca="false">IF(OR($C13="",N($F13)=0),"",N($H13)*60/$F13)</f>
        <v/>
      </c>
      <c r="M13" s="20" t="str">
        <f aca="false">IF(OR($C13="",N(J13)=0,$G13=""),"",($G13-J13)/J13)</f>
        <v/>
      </c>
      <c r="N13" s="20" t="str">
        <f aca="false">IF(OR($C13="",N(K13)=0,$H13=""),"",($H13-K13)/K13)</f>
        <v/>
      </c>
      <c r="O13" s="21" t="str">
        <f aca="false">IF($C13="","",IF(ISNA(MATCH($C13,Parts!$A$5:$A$204,0)),"Part not found",IF(OR(N(M13)&gt;'Part Summary'!$B$4,N(N13)&gt;'Part Summary'!$B$4),"OVER QUOTE",IF(AND(M13&lt;&gt;"",N13&lt;&gt;"",M13&lt;-'Part Summary'!$B$4,N13&lt;-'Part Summary'!$B$4),"Faster than quoted","OK"))))</f>
        <v/>
      </c>
    </row>
    <row r="14" customFormat="false" ht="15" hidden="false" customHeight="false" outlineLevel="0" collapsed="false">
      <c r="A14" s="17"/>
      <c r="B14" s="14"/>
      <c r="C14" s="14"/>
      <c r="D14" s="14"/>
      <c r="E14" s="14"/>
      <c r="F14" s="15"/>
      <c r="G14" s="15"/>
      <c r="H14" s="15"/>
      <c r="I14" s="14"/>
      <c r="J14" s="18" t="str">
        <f aca="false">IF($C14="","",IFERROR(INDEX(Parts!$E$5:$E$204,MATCH($C14,Parts!$A$5:$A$204,0)),""))</f>
        <v/>
      </c>
      <c r="K14" s="18" t="str">
        <f aca="false">IF($C14="","",IFERROR(N($F14)*INDEX(Parts!$F$5:$F$204,MATCH($C14,Parts!$A$5:$A$204,0))/60,""))</f>
        <v/>
      </c>
      <c r="L14" s="19" t="str">
        <f aca="false">IF(OR($C14="",N($F14)=0),"",N($H14)*60/$F14)</f>
        <v/>
      </c>
      <c r="M14" s="20" t="str">
        <f aca="false">IF(OR($C14="",N(J14)=0,$G14=""),"",($G14-J14)/J14)</f>
        <v/>
      </c>
      <c r="N14" s="20" t="str">
        <f aca="false">IF(OR($C14="",N(K14)=0,$H14=""),"",($H14-K14)/K14)</f>
        <v/>
      </c>
      <c r="O14" s="21" t="str">
        <f aca="false">IF($C14="","",IF(ISNA(MATCH($C14,Parts!$A$5:$A$204,0)),"Part not found",IF(OR(N(M14)&gt;'Part Summary'!$B$4,N(N14)&gt;'Part Summary'!$B$4),"OVER QUOTE",IF(AND(M14&lt;&gt;"",N14&lt;&gt;"",M14&lt;-'Part Summary'!$B$4,N14&lt;-'Part Summary'!$B$4),"Faster than quoted","OK"))))</f>
        <v/>
      </c>
    </row>
    <row r="15" customFormat="false" ht="15" hidden="false" customHeight="false" outlineLevel="0" collapsed="false">
      <c r="A15" s="17"/>
      <c r="B15" s="14"/>
      <c r="C15" s="14"/>
      <c r="D15" s="14"/>
      <c r="E15" s="14"/>
      <c r="F15" s="15"/>
      <c r="G15" s="15"/>
      <c r="H15" s="15"/>
      <c r="I15" s="14"/>
      <c r="J15" s="18" t="str">
        <f aca="false">IF($C15="","",IFERROR(INDEX(Parts!$E$5:$E$204,MATCH($C15,Parts!$A$5:$A$204,0)),""))</f>
        <v/>
      </c>
      <c r="K15" s="18" t="str">
        <f aca="false">IF($C15="","",IFERROR(N($F15)*INDEX(Parts!$F$5:$F$204,MATCH($C15,Parts!$A$5:$A$204,0))/60,""))</f>
        <v/>
      </c>
      <c r="L15" s="19" t="str">
        <f aca="false">IF(OR($C15="",N($F15)=0),"",N($H15)*60/$F15)</f>
        <v/>
      </c>
      <c r="M15" s="20" t="str">
        <f aca="false">IF(OR($C15="",N(J15)=0,$G15=""),"",($G15-J15)/J15)</f>
        <v/>
      </c>
      <c r="N15" s="20" t="str">
        <f aca="false">IF(OR($C15="",N(K15)=0,$H15=""),"",($H15-K15)/K15)</f>
        <v/>
      </c>
      <c r="O15" s="21" t="str">
        <f aca="false">IF($C15="","",IF(ISNA(MATCH($C15,Parts!$A$5:$A$204,0)),"Part not found",IF(OR(N(M15)&gt;'Part Summary'!$B$4,N(N15)&gt;'Part Summary'!$B$4),"OVER QUOTE",IF(AND(M15&lt;&gt;"",N15&lt;&gt;"",M15&lt;-'Part Summary'!$B$4,N15&lt;-'Part Summary'!$B$4),"Faster than quoted","OK"))))</f>
        <v/>
      </c>
    </row>
    <row r="16" customFormat="false" ht="15" hidden="false" customHeight="false" outlineLevel="0" collapsed="false">
      <c r="A16" s="17"/>
      <c r="B16" s="14"/>
      <c r="C16" s="14"/>
      <c r="D16" s="14"/>
      <c r="E16" s="14"/>
      <c r="F16" s="15"/>
      <c r="G16" s="15"/>
      <c r="H16" s="15"/>
      <c r="I16" s="14"/>
      <c r="J16" s="18" t="str">
        <f aca="false">IF($C16="","",IFERROR(INDEX(Parts!$E$5:$E$204,MATCH($C16,Parts!$A$5:$A$204,0)),""))</f>
        <v/>
      </c>
      <c r="K16" s="18" t="str">
        <f aca="false">IF($C16="","",IFERROR(N($F16)*INDEX(Parts!$F$5:$F$204,MATCH($C16,Parts!$A$5:$A$204,0))/60,""))</f>
        <v/>
      </c>
      <c r="L16" s="19" t="str">
        <f aca="false">IF(OR($C16="",N($F16)=0),"",N($H16)*60/$F16)</f>
        <v/>
      </c>
      <c r="M16" s="20" t="str">
        <f aca="false">IF(OR($C16="",N(J16)=0,$G16=""),"",($G16-J16)/J16)</f>
        <v/>
      </c>
      <c r="N16" s="20" t="str">
        <f aca="false">IF(OR($C16="",N(K16)=0,$H16=""),"",($H16-K16)/K16)</f>
        <v/>
      </c>
      <c r="O16" s="21" t="str">
        <f aca="false">IF($C16="","",IF(ISNA(MATCH($C16,Parts!$A$5:$A$204,0)),"Part not found",IF(OR(N(M16)&gt;'Part Summary'!$B$4,N(N16)&gt;'Part Summary'!$B$4),"OVER QUOTE",IF(AND(M16&lt;&gt;"",N16&lt;&gt;"",M16&lt;-'Part Summary'!$B$4,N16&lt;-'Part Summary'!$B$4),"Faster than quoted","OK"))))</f>
        <v/>
      </c>
    </row>
    <row r="17" customFormat="false" ht="15" hidden="false" customHeight="false" outlineLevel="0" collapsed="false">
      <c r="A17" s="17"/>
      <c r="B17" s="14"/>
      <c r="C17" s="14"/>
      <c r="D17" s="14"/>
      <c r="E17" s="14"/>
      <c r="F17" s="15"/>
      <c r="G17" s="15"/>
      <c r="H17" s="15"/>
      <c r="I17" s="14"/>
      <c r="J17" s="18" t="str">
        <f aca="false">IF($C17="","",IFERROR(INDEX(Parts!$E$5:$E$204,MATCH($C17,Parts!$A$5:$A$204,0)),""))</f>
        <v/>
      </c>
      <c r="K17" s="18" t="str">
        <f aca="false">IF($C17="","",IFERROR(N($F17)*INDEX(Parts!$F$5:$F$204,MATCH($C17,Parts!$A$5:$A$204,0))/60,""))</f>
        <v/>
      </c>
      <c r="L17" s="19" t="str">
        <f aca="false">IF(OR($C17="",N($F17)=0),"",N($H17)*60/$F17)</f>
        <v/>
      </c>
      <c r="M17" s="20" t="str">
        <f aca="false">IF(OR($C17="",N(J17)=0,$G17=""),"",($G17-J17)/J17)</f>
        <v/>
      </c>
      <c r="N17" s="20" t="str">
        <f aca="false">IF(OR($C17="",N(K17)=0,$H17=""),"",($H17-K17)/K17)</f>
        <v/>
      </c>
      <c r="O17" s="21" t="str">
        <f aca="false">IF($C17="","",IF(ISNA(MATCH($C17,Parts!$A$5:$A$204,0)),"Part not found",IF(OR(N(M17)&gt;'Part Summary'!$B$4,N(N17)&gt;'Part Summary'!$B$4),"OVER QUOTE",IF(AND(M17&lt;&gt;"",N17&lt;&gt;"",M17&lt;-'Part Summary'!$B$4,N17&lt;-'Part Summary'!$B$4),"Faster than quoted","OK"))))</f>
        <v/>
      </c>
    </row>
    <row r="18" customFormat="false" ht="15" hidden="false" customHeight="false" outlineLevel="0" collapsed="false">
      <c r="A18" s="17"/>
      <c r="B18" s="14"/>
      <c r="C18" s="14"/>
      <c r="D18" s="14"/>
      <c r="E18" s="14"/>
      <c r="F18" s="15"/>
      <c r="G18" s="15"/>
      <c r="H18" s="15"/>
      <c r="I18" s="14"/>
      <c r="J18" s="18" t="str">
        <f aca="false">IF($C18="","",IFERROR(INDEX(Parts!$E$5:$E$204,MATCH($C18,Parts!$A$5:$A$204,0)),""))</f>
        <v/>
      </c>
      <c r="K18" s="18" t="str">
        <f aca="false">IF($C18="","",IFERROR(N($F18)*INDEX(Parts!$F$5:$F$204,MATCH($C18,Parts!$A$5:$A$204,0))/60,""))</f>
        <v/>
      </c>
      <c r="L18" s="19" t="str">
        <f aca="false">IF(OR($C18="",N($F18)=0),"",N($H18)*60/$F18)</f>
        <v/>
      </c>
      <c r="M18" s="20" t="str">
        <f aca="false">IF(OR($C18="",N(J18)=0,$G18=""),"",($G18-J18)/J18)</f>
        <v/>
      </c>
      <c r="N18" s="20" t="str">
        <f aca="false">IF(OR($C18="",N(K18)=0,$H18=""),"",($H18-K18)/K18)</f>
        <v/>
      </c>
      <c r="O18" s="21" t="str">
        <f aca="false">IF($C18="","",IF(ISNA(MATCH($C18,Parts!$A$5:$A$204,0)),"Part not found",IF(OR(N(M18)&gt;'Part Summary'!$B$4,N(N18)&gt;'Part Summary'!$B$4),"OVER QUOTE",IF(AND(M18&lt;&gt;"",N18&lt;&gt;"",M18&lt;-'Part Summary'!$B$4,N18&lt;-'Part Summary'!$B$4),"Faster than quoted","OK"))))</f>
        <v/>
      </c>
    </row>
    <row r="19" customFormat="false" ht="15" hidden="false" customHeight="false" outlineLevel="0" collapsed="false">
      <c r="A19" s="17"/>
      <c r="B19" s="14"/>
      <c r="C19" s="14"/>
      <c r="D19" s="14"/>
      <c r="E19" s="14"/>
      <c r="F19" s="15"/>
      <c r="G19" s="15"/>
      <c r="H19" s="15"/>
      <c r="I19" s="14"/>
      <c r="J19" s="18" t="str">
        <f aca="false">IF($C19="","",IFERROR(INDEX(Parts!$E$5:$E$204,MATCH($C19,Parts!$A$5:$A$204,0)),""))</f>
        <v/>
      </c>
      <c r="K19" s="18" t="str">
        <f aca="false">IF($C19="","",IFERROR(N($F19)*INDEX(Parts!$F$5:$F$204,MATCH($C19,Parts!$A$5:$A$204,0))/60,""))</f>
        <v/>
      </c>
      <c r="L19" s="19" t="str">
        <f aca="false">IF(OR($C19="",N($F19)=0),"",N($H19)*60/$F19)</f>
        <v/>
      </c>
      <c r="M19" s="20" t="str">
        <f aca="false">IF(OR($C19="",N(J19)=0,$G19=""),"",($G19-J19)/J19)</f>
        <v/>
      </c>
      <c r="N19" s="20" t="str">
        <f aca="false">IF(OR($C19="",N(K19)=0,$H19=""),"",($H19-K19)/K19)</f>
        <v/>
      </c>
      <c r="O19" s="21" t="str">
        <f aca="false">IF($C19="","",IF(ISNA(MATCH($C19,Parts!$A$5:$A$204,0)),"Part not found",IF(OR(N(M19)&gt;'Part Summary'!$B$4,N(N19)&gt;'Part Summary'!$B$4),"OVER QUOTE",IF(AND(M19&lt;&gt;"",N19&lt;&gt;"",M19&lt;-'Part Summary'!$B$4,N19&lt;-'Part Summary'!$B$4),"Faster than quoted","OK"))))</f>
        <v/>
      </c>
    </row>
    <row r="20" customFormat="false" ht="15" hidden="false" customHeight="false" outlineLevel="0" collapsed="false">
      <c r="A20" s="17"/>
      <c r="B20" s="14"/>
      <c r="C20" s="14"/>
      <c r="D20" s="14"/>
      <c r="E20" s="14"/>
      <c r="F20" s="15"/>
      <c r="G20" s="15"/>
      <c r="H20" s="15"/>
      <c r="I20" s="14"/>
      <c r="J20" s="18" t="str">
        <f aca="false">IF($C20="","",IFERROR(INDEX(Parts!$E$5:$E$204,MATCH($C20,Parts!$A$5:$A$204,0)),""))</f>
        <v/>
      </c>
      <c r="K20" s="18" t="str">
        <f aca="false">IF($C20="","",IFERROR(N($F20)*INDEX(Parts!$F$5:$F$204,MATCH($C20,Parts!$A$5:$A$204,0))/60,""))</f>
        <v/>
      </c>
      <c r="L20" s="19" t="str">
        <f aca="false">IF(OR($C20="",N($F20)=0),"",N($H20)*60/$F20)</f>
        <v/>
      </c>
      <c r="M20" s="20" t="str">
        <f aca="false">IF(OR($C20="",N(J20)=0,$G20=""),"",($G20-J20)/J20)</f>
        <v/>
      </c>
      <c r="N20" s="20" t="str">
        <f aca="false">IF(OR($C20="",N(K20)=0,$H20=""),"",($H20-K20)/K20)</f>
        <v/>
      </c>
      <c r="O20" s="21" t="str">
        <f aca="false">IF($C20="","",IF(ISNA(MATCH($C20,Parts!$A$5:$A$204,0)),"Part not found",IF(OR(N(M20)&gt;'Part Summary'!$B$4,N(N20)&gt;'Part Summary'!$B$4),"OVER QUOTE",IF(AND(M20&lt;&gt;"",N20&lt;&gt;"",M20&lt;-'Part Summary'!$B$4,N20&lt;-'Part Summary'!$B$4),"Faster than quoted","OK"))))</f>
        <v/>
      </c>
    </row>
    <row r="21" customFormat="false" ht="15" hidden="false" customHeight="false" outlineLevel="0" collapsed="false">
      <c r="A21" s="17"/>
      <c r="B21" s="14"/>
      <c r="C21" s="14"/>
      <c r="D21" s="14"/>
      <c r="E21" s="14"/>
      <c r="F21" s="15"/>
      <c r="G21" s="15"/>
      <c r="H21" s="15"/>
      <c r="I21" s="14"/>
      <c r="J21" s="18" t="str">
        <f aca="false">IF($C21="","",IFERROR(INDEX(Parts!$E$5:$E$204,MATCH($C21,Parts!$A$5:$A$204,0)),""))</f>
        <v/>
      </c>
      <c r="K21" s="18" t="str">
        <f aca="false">IF($C21="","",IFERROR(N($F21)*INDEX(Parts!$F$5:$F$204,MATCH($C21,Parts!$A$5:$A$204,0))/60,""))</f>
        <v/>
      </c>
      <c r="L21" s="19" t="str">
        <f aca="false">IF(OR($C21="",N($F21)=0),"",N($H21)*60/$F21)</f>
        <v/>
      </c>
      <c r="M21" s="20" t="str">
        <f aca="false">IF(OR($C21="",N(J21)=0,$G21=""),"",($G21-J21)/J21)</f>
        <v/>
      </c>
      <c r="N21" s="20" t="str">
        <f aca="false">IF(OR($C21="",N(K21)=0,$H21=""),"",($H21-K21)/K21)</f>
        <v/>
      </c>
      <c r="O21" s="21" t="str">
        <f aca="false">IF($C21="","",IF(ISNA(MATCH($C21,Parts!$A$5:$A$204,0)),"Part not found",IF(OR(N(M21)&gt;'Part Summary'!$B$4,N(N21)&gt;'Part Summary'!$B$4),"OVER QUOTE",IF(AND(M21&lt;&gt;"",N21&lt;&gt;"",M21&lt;-'Part Summary'!$B$4,N21&lt;-'Part Summary'!$B$4),"Faster than quoted","OK"))))</f>
        <v/>
      </c>
    </row>
    <row r="22" customFormat="false" ht="15" hidden="false" customHeight="false" outlineLevel="0" collapsed="false">
      <c r="A22" s="17"/>
      <c r="B22" s="14"/>
      <c r="C22" s="14"/>
      <c r="D22" s="14"/>
      <c r="E22" s="14"/>
      <c r="F22" s="15"/>
      <c r="G22" s="15"/>
      <c r="H22" s="15"/>
      <c r="I22" s="14"/>
      <c r="J22" s="18" t="str">
        <f aca="false">IF($C22="","",IFERROR(INDEX(Parts!$E$5:$E$204,MATCH($C22,Parts!$A$5:$A$204,0)),""))</f>
        <v/>
      </c>
      <c r="K22" s="18" t="str">
        <f aca="false">IF($C22="","",IFERROR(N($F22)*INDEX(Parts!$F$5:$F$204,MATCH($C22,Parts!$A$5:$A$204,0))/60,""))</f>
        <v/>
      </c>
      <c r="L22" s="19" t="str">
        <f aca="false">IF(OR($C22="",N($F22)=0),"",N($H22)*60/$F22)</f>
        <v/>
      </c>
      <c r="M22" s="20" t="str">
        <f aca="false">IF(OR($C22="",N(J22)=0,$G22=""),"",($G22-J22)/J22)</f>
        <v/>
      </c>
      <c r="N22" s="20" t="str">
        <f aca="false">IF(OR($C22="",N(K22)=0,$H22=""),"",($H22-K22)/K22)</f>
        <v/>
      </c>
      <c r="O22" s="21" t="str">
        <f aca="false">IF($C22="","",IF(ISNA(MATCH($C22,Parts!$A$5:$A$204,0)),"Part not found",IF(OR(N(M22)&gt;'Part Summary'!$B$4,N(N22)&gt;'Part Summary'!$B$4),"OVER QUOTE",IF(AND(M22&lt;&gt;"",N22&lt;&gt;"",M22&lt;-'Part Summary'!$B$4,N22&lt;-'Part Summary'!$B$4),"Faster than quoted","OK"))))</f>
        <v/>
      </c>
    </row>
    <row r="23" customFormat="false" ht="15" hidden="false" customHeight="false" outlineLevel="0" collapsed="false">
      <c r="A23" s="17"/>
      <c r="B23" s="14"/>
      <c r="C23" s="14"/>
      <c r="D23" s="14"/>
      <c r="E23" s="14"/>
      <c r="F23" s="15"/>
      <c r="G23" s="15"/>
      <c r="H23" s="15"/>
      <c r="I23" s="14"/>
      <c r="J23" s="18" t="str">
        <f aca="false">IF($C23="","",IFERROR(INDEX(Parts!$E$5:$E$204,MATCH($C23,Parts!$A$5:$A$204,0)),""))</f>
        <v/>
      </c>
      <c r="K23" s="18" t="str">
        <f aca="false">IF($C23="","",IFERROR(N($F23)*INDEX(Parts!$F$5:$F$204,MATCH($C23,Parts!$A$5:$A$204,0))/60,""))</f>
        <v/>
      </c>
      <c r="L23" s="19" t="str">
        <f aca="false">IF(OR($C23="",N($F23)=0),"",N($H23)*60/$F23)</f>
        <v/>
      </c>
      <c r="M23" s="20" t="str">
        <f aca="false">IF(OR($C23="",N(J23)=0,$G23=""),"",($G23-J23)/J23)</f>
        <v/>
      </c>
      <c r="N23" s="20" t="str">
        <f aca="false">IF(OR($C23="",N(K23)=0,$H23=""),"",($H23-K23)/K23)</f>
        <v/>
      </c>
      <c r="O23" s="21" t="str">
        <f aca="false">IF($C23="","",IF(ISNA(MATCH($C23,Parts!$A$5:$A$204,0)),"Part not found",IF(OR(N(M23)&gt;'Part Summary'!$B$4,N(N23)&gt;'Part Summary'!$B$4),"OVER QUOTE",IF(AND(M23&lt;&gt;"",N23&lt;&gt;"",M23&lt;-'Part Summary'!$B$4,N23&lt;-'Part Summary'!$B$4),"Faster than quoted","OK"))))</f>
        <v/>
      </c>
    </row>
    <row r="24" customFormat="false" ht="15" hidden="false" customHeight="false" outlineLevel="0" collapsed="false">
      <c r="A24" s="17"/>
      <c r="B24" s="14"/>
      <c r="C24" s="14"/>
      <c r="D24" s="14"/>
      <c r="E24" s="14"/>
      <c r="F24" s="15"/>
      <c r="G24" s="15"/>
      <c r="H24" s="15"/>
      <c r="I24" s="14"/>
      <c r="J24" s="18" t="str">
        <f aca="false">IF($C24="","",IFERROR(INDEX(Parts!$E$5:$E$204,MATCH($C24,Parts!$A$5:$A$204,0)),""))</f>
        <v/>
      </c>
      <c r="K24" s="18" t="str">
        <f aca="false">IF($C24="","",IFERROR(N($F24)*INDEX(Parts!$F$5:$F$204,MATCH($C24,Parts!$A$5:$A$204,0))/60,""))</f>
        <v/>
      </c>
      <c r="L24" s="19" t="str">
        <f aca="false">IF(OR($C24="",N($F24)=0),"",N($H24)*60/$F24)</f>
        <v/>
      </c>
      <c r="M24" s="20" t="str">
        <f aca="false">IF(OR($C24="",N(J24)=0,$G24=""),"",($G24-J24)/J24)</f>
        <v/>
      </c>
      <c r="N24" s="20" t="str">
        <f aca="false">IF(OR($C24="",N(K24)=0,$H24=""),"",($H24-K24)/K24)</f>
        <v/>
      </c>
      <c r="O24" s="21" t="str">
        <f aca="false">IF($C24="","",IF(ISNA(MATCH($C24,Parts!$A$5:$A$204,0)),"Part not found",IF(OR(N(M24)&gt;'Part Summary'!$B$4,N(N24)&gt;'Part Summary'!$B$4),"OVER QUOTE",IF(AND(M24&lt;&gt;"",N24&lt;&gt;"",M24&lt;-'Part Summary'!$B$4,N24&lt;-'Part Summary'!$B$4),"Faster than quoted","OK"))))</f>
        <v/>
      </c>
    </row>
    <row r="25" customFormat="false" ht="15" hidden="false" customHeight="false" outlineLevel="0" collapsed="false">
      <c r="A25" s="17"/>
      <c r="B25" s="14"/>
      <c r="C25" s="14"/>
      <c r="D25" s="14"/>
      <c r="E25" s="14"/>
      <c r="F25" s="15"/>
      <c r="G25" s="15"/>
      <c r="H25" s="15"/>
      <c r="I25" s="14"/>
      <c r="J25" s="18" t="str">
        <f aca="false">IF($C25="","",IFERROR(INDEX(Parts!$E$5:$E$204,MATCH($C25,Parts!$A$5:$A$204,0)),""))</f>
        <v/>
      </c>
      <c r="K25" s="18" t="str">
        <f aca="false">IF($C25="","",IFERROR(N($F25)*INDEX(Parts!$F$5:$F$204,MATCH($C25,Parts!$A$5:$A$204,0))/60,""))</f>
        <v/>
      </c>
      <c r="L25" s="19" t="str">
        <f aca="false">IF(OR($C25="",N($F25)=0),"",N($H25)*60/$F25)</f>
        <v/>
      </c>
      <c r="M25" s="20" t="str">
        <f aca="false">IF(OR($C25="",N(J25)=0,$G25=""),"",($G25-J25)/J25)</f>
        <v/>
      </c>
      <c r="N25" s="20" t="str">
        <f aca="false">IF(OR($C25="",N(K25)=0,$H25=""),"",($H25-K25)/K25)</f>
        <v/>
      </c>
      <c r="O25" s="21" t="str">
        <f aca="false">IF($C25="","",IF(ISNA(MATCH($C25,Parts!$A$5:$A$204,0)),"Part not found",IF(OR(N(M25)&gt;'Part Summary'!$B$4,N(N25)&gt;'Part Summary'!$B$4),"OVER QUOTE",IF(AND(M25&lt;&gt;"",N25&lt;&gt;"",M25&lt;-'Part Summary'!$B$4,N25&lt;-'Part Summary'!$B$4),"Faster than quoted","OK"))))</f>
        <v/>
      </c>
    </row>
    <row r="26" customFormat="false" ht="15" hidden="false" customHeight="false" outlineLevel="0" collapsed="false">
      <c r="A26" s="17"/>
      <c r="B26" s="14"/>
      <c r="C26" s="14"/>
      <c r="D26" s="14"/>
      <c r="E26" s="14"/>
      <c r="F26" s="15"/>
      <c r="G26" s="15"/>
      <c r="H26" s="15"/>
      <c r="I26" s="14"/>
      <c r="J26" s="18" t="str">
        <f aca="false">IF($C26="","",IFERROR(INDEX(Parts!$E$5:$E$204,MATCH($C26,Parts!$A$5:$A$204,0)),""))</f>
        <v/>
      </c>
      <c r="K26" s="18" t="str">
        <f aca="false">IF($C26="","",IFERROR(N($F26)*INDEX(Parts!$F$5:$F$204,MATCH($C26,Parts!$A$5:$A$204,0))/60,""))</f>
        <v/>
      </c>
      <c r="L26" s="19" t="str">
        <f aca="false">IF(OR($C26="",N($F26)=0),"",N($H26)*60/$F26)</f>
        <v/>
      </c>
      <c r="M26" s="20" t="str">
        <f aca="false">IF(OR($C26="",N(J26)=0,$G26=""),"",($G26-J26)/J26)</f>
        <v/>
      </c>
      <c r="N26" s="20" t="str">
        <f aca="false">IF(OR($C26="",N(K26)=0,$H26=""),"",($H26-K26)/K26)</f>
        <v/>
      </c>
      <c r="O26" s="21" t="str">
        <f aca="false">IF($C26="","",IF(ISNA(MATCH($C26,Parts!$A$5:$A$204,0)),"Part not found",IF(OR(N(M26)&gt;'Part Summary'!$B$4,N(N26)&gt;'Part Summary'!$B$4),"OVER QUOTE",IF(AND(M26&lt;&gt;"",N26&lt;&gt;"",M26&lt;-'Part Summary'!$B$4,N26&lt;-'Part Summary'!$B$4),"Faster than quoted","OK"))))</f>
        <v/>
      </c>
    </row>
    <row r="27" customFormat="false" ht="15" hidden="false" customHeight="false" outlineLevel="0" collapsed="false">
      <c r="A27" s="17"/>
      <c r="B27" s="14"/>
      <c r="C27" s="14"/>
      <c r="D27" s="14"/>
      <c r="E27" s="14"/>
      <c r="F27" s="15"/>
      <c r="G27" s="15"/>
      <c r="H27" s="15"/>
      <c r="I27" s="14"/>
      <c r="J27" s="18" t="str">
        <f aca="false">IF($C27="","",IFERROR(INDEX(Parts!$E$5:$E$204,MATCH($C27,Parts!$A$5:$A$204,0)),""))</f>
        <v/>
      </c>
      <c r="K27" s="18" t="str">
        <f aca="false">IF($C27="","",IFERROR(N($F27)*INDEX(Parts!$F$5:$F$204,MATCH($C27,Parts!$A$5:$A$204,0))/60,""))</f>
        <v/>
      </c>
      <c r="L27" s="19" t="str">
        <f aca="false">IF(OR($C27="",N($F27)=0),"",N($H27)*60/$F27)</f>
        <v/>
      </c>
      <c r="M27" s="20" t="str">
        <f aca="false">IF(OR($C27="",N(J27)=0,$G27=""),"",($G27-J27)/J27)</f>
        <v/>
      </c>
      <c r="N27" s="20" t="str">
        <f aca="false">IF(OR($C27="",N(K27)=0,$H27=""),"",($H27-K27)/K27)</f>
        <v/>
      </c>
      <c r="O27" s="21" t="str">
        <f aca="false">IF($C27="","",IF(ISNA(MATCH($C27,Parts!$A$5:$A$204,0)),"Part not found",IF(OR(N(M27)&gt;'Part Summary'!$B$4,N(N27)&gt;'Part Summary'!$B$4),"OVER QUOTE",IF(AND(M27&lt;&gt;"",N27&lt;&gt;"",M27&lt;-'Part Summary'!$B$4,N27&lt;-'Part Summary'!$B$4),"Faster than quoted","OK"))))</f>
        <v/>
      </c>
    </row>
    <row r="28" customFormat="false" ht="15" hidden="false" customHeight="false" outlineLevel="0" collapsed="false">
      <c r="A28" s="17"/>
      <c r="B28" s="14"/>
      <c r="C28" s="14"/>
      <c r="D28" s="14"/>
      <c r="E28" s="14"/>
      <c r="F28" s="15"/>
      <c r="G28" s="15"/>
      <c r="H28" s="15"/>
      <c r="I28" s="14"/>
      <c r="J28" s="18" t="str">
        <f aca="false">IF($C28="","",IFERROR(INDEX(Parts!$E$5:$E$204,MATCH($C28,Parts!$A$5:$A$204,0)),""))</f>
        <v/>
      </c>
      <c r="K28" s="18" t="str">
        <f aca="false">IF($C28="","",IFERROR(N($F28)*INDEX(Parts!$F$5:$F$204,MATCH($C28,Parts!$A$5:$A$204,0))/60,""))</f>
        <v/>
      </c>
      <c r="L28" s="19" t="str">
        <f aca="false">IF(OR($C28="",N($F28)=0),"",N($H28)*60/$F28)</f>
        <v/>
      </c>
      <c r="M28" s="20" t="str">
        <f aca="false">IF(OR($C28="",N(J28)=0,$G28=""),"",($G28-J28)/J28)</f>
        <v/>
      </c>
      <c r="N28" s="20" t="str">
        <f aca="false">IF(OR($C28="",N(K28)=0,$H28=""),"",($H28-K28)/K28)</f>
        <v/>
      </c>
      <c r="O28" s="21" t="str">
        <f aca="false">IF($C28="","",IF(ISNA(MATCH($C28,Parts!$A$5:$A$204,0)),"Part not found",IF(OR(N(M28)&gt;'Part Summary'!$B$4,N(N28)&gt;'Part Summary'!$B$4),"OVER QUOTE",IF(AND(M28&lt;&gt;"",N28&lt;&gt;"",M28&lt;-'Part Summary'!$B$4,N28&lt;-'Part Summary'!$B$4),"Faster than quoted","OK"))))</f>
        <v/>
      </c>
    </row>
    <row r="29" customFormat="false" ht="15" hidden="false" customHeight="false" outlineLevel="0" collapsed="false">
      <c r="A29" s="17"/>
      <c r="B29" s="14"/>
      <c r="C29" s="14"/>
      <c r="D29" s="14"/>
      <c r="E29" s="14"/>
      <c r="F29" s="15"/>
      <c r="G29" s="15"/>
      <c r="H29" s="15"/>
      <c r="I29" s="14"/>
      <c r="J29" s="18" t="str">
        <f aca="false">IF($C29="","",IFERROR(INDEX(Parts!$E$5:$E$204,MATCH($C29,Parts!$A$5:$A$204,0)),""))</f>
        <v/>
      </c>
      <c r="K29" s="18" t="str">
        <f aca="false">IF($C29="","",IFERROR(N($F29)*INDEX(Parts!$F$5:$F$204,MATCH($C29,Parts!$A$5:$A$204,0))/60,""))</f>
        <v/>
      </c>
      <c r="L29" s="19" t="str">
        <f aca="false">IF(OR($C29="",N($F29)=0),"",N($H29)*60/$F29)</f>
        <v/>
      </c>
      <c r="M29" s="20" t="str">
        <f aca="false">IF(OR($C29="",N(J29)=0,$G29=""),"",($G29-J29)/J29)</f>
        <v/>
      </c>
      <c r="N29" s="20" t="str">
        <f aca="false">IF(OR($C29="",N(K29)=0,$H29=""),"",($H29-K29)/K29)</f>
        <v/>
      </c>
      <c r="O29" s="21" t="str">
        <f aca="false">IF($C29="","",IF(ISNA(MATCH($C29,Parts!$A$5:$A$204,0)),"Part not found",IF(OR(N(M29)&gt;'Part Summary'!$B$4,N(N29)&gt;'Part Summary'!$B$4),"OVER QUOTE",IF(AND(M29&lt;&gt;"",N29&lt;&gt;"",M29&lt;-'Part Summary'!$B$4,N29&lt;-'Part Summary'!$B$4),"Faster than quoted","OK"))))</f>
        <v/>
      </c>
    </row>
    <row r="30" customFormat="false" ht="15" hidden="false" customHeight="false" outlineLevel="0" collapsed="false">
      <c r="A30" s="17"/>
      <c r="B30" s="14"/>
      <c r="C30" s="14"/>
      <c r="D30" s="14"/>
      <c r="E30" s="14"/>
      <c r="F30" s="15"/>
      <c r="G30" s="15"/>
      <c r="H30" s="15"/>
      <c r="I30" s="14"/>
      <c r="J30" s="18" t="str">
        <f aca="false">IF($C30="","",IFERROR(INDEX(Parts!$E$5:$E$204,MATCH($C30,Parts!$A$5:$A$204,0)),""))</f>
        <v/>
      </c>
      <c r="K30" s="18" t="str">
        <f aca="false">IF($C30="","",IFERROR(N($F30)*INDEX(Parts!$F$5:$F$204,MATCH($C30,Parts!$A$5:$A$204,0))/60,""))</f>
        <v/>
      </c>
      <c r="L30" s="19" t="str">
        <f aca="false">IF(OR($C30="",N($F30)=0),"",N($H30)*60/$F30)</f>
        <v/>
      </c>
      <c r="M30" s="20" t="str">
        <f aca="false">IF(OR($C30="",N(J30)=0,$G30=""),"",($G30-J30)/J30)</f>
        <v/>
      </c>
      <c r="N30" s="20" t="str">
        <f aca="false">IF(OR($C30="",N(K30)=0,$H30=""),"",($H30-K30)/K30)</f>
        <v/>
      </c>
      <c r="O30" s="21" t="str">
        <f aca="false">IF($C30="","",IF(ISNA(MATCH($C30,Parts!$A$5:$A$204,0)),"Part not found",IF(OR(N(M30)&gt;'Part Summary'!$B$4,N(N30)&gt;'Part Summary'!$B$4),"OVER QUOTE",IF(AND(M30&lt;&gt;"",N30&lt;&gt;"",M30&lt;-'Part Summary'!$B$4,N30&lt;-'Part Summary'!$B$4),"Faster than quoted","OK"))))</f>
        <v/>
      </c>
    </row>
    <row r="31" customFormat="false" ht="15" hidden="false" customHeight="false" outlineLevel="0" collapsed="false">
      <c r="A31" s="17"/>
      <c r="B31" s="14"/>
      <c r="C31" s="14"/>
      <c r="D31" s="14"/>
      <c r="E31" s="14"/>
      <c r="F31" s="15"/>
      <c r="G31" s="15"/>
      <c r="H31" s="15"/>
      <c r="I31" s="14"/>
      <c r="J31" s="18" t="str">
        <f aca="false">IF($C31="","",IFERROR(INDEX(Parts!$E$5:$E$204,MATCH($C31,Parts!$A$5:$A$204,0)),""))</f>
        <v/>
      </c>
      <c r="K31" s="18" t="str">
        <f aca="false">IF($C31="","",IFERROR(N($F31)*INDEX(Parts!$F$5:$F$204,MATCH($C31,Parts!$A$5:$A$204,0))/60,""))</f>
        <v/>
      </c>
      <c r="L31" s="19" t="str">
        <f aca="false">IF(OR($C31="",N($F31)=0),"",N($H31)*60/$F31)</f>
        <v/>
      </c>
      <c r="M31" s="20" t="str">
        <f aca="false">IF(OR($C31="",N(J31)=0,$G31=""),"",($G31-J31)/J31)</f>
        <v/>
      </c>
      <c r="N31" s="20" t="str">
        <f aca="false">IF(OR($C31="",N(K31)=0,$H31=""),"",($H31-K31)/K31)</f>
        <v/>
      </c>
      <c r="O31" s="21" t="str">
        <f aca="false">IF($C31="","",IF(ISNA(MATCH($C31,Parts!$A$5:$A$204,0)),"Part not found",IF(OR(N(M31)&gt;'Part Summary'!$B$4,N(N31)&gt;'Part Summary'!$B$4),"OVER QUOTE",IF(AND(M31&lt;&gt;"",N31&lt;&gt;"",M31&lt;-'Part Summary'!$B$4,N31&lt;-'Part Summary'!$B$4),"Faster than quoted","OK"))))</f>
        <v/>
      </c>
    </row>
    <row r="32" customFormat="false" ht="15" hidden="false" customHeight="false" outlineLevel="0" collapsed="false">
      <c r="A32" s="17"/>
      <c r="B32" s="14"/>
      <c r="C32" s="14"/>
      <c r="D32" s="14"/>
      <c r="E32" s="14"/>
      <c r="F32" s="15"/>
      <c r="G32" s="15"/>
      <c r="H32" s="15"/>
      <c r="I32" s="14"/>
      <c r="J32" s="18" t="str">
        <f aca="false">IF($C32="","",IFERROR(INDEX(Parts!$E$5:$E$204,MATCH($C32,Parts!$A$5:$A$204,0)),""))</f>
        <v/>
      </c>
      <c r="K32" s="18" t="str">
        <f aca="false">IF($C32="","",IFERROR(N($F32)*INDEX(Parts!$F$5:$F$204,MATCH($C32,Parts!$A$5:$A$204,0))/60,""))</f>
        <v/>
      </c>
      <c r="L32" s="19" t="str">
        <f aca="false">IF(OR($C32="",N($F32)=0),"",N($H32)*60/$F32)</f>
        <v/>
      </c>
      <c r="M32" s="20" t="str">
        <f aca="false">IF(OR($C32="",N(J32)=0,$G32=""),"",($G32-J32)/J32)</f>
        <v/>
      </c>
      <c r="N32" s="20" t="str">
        <f aca="false">IF(OR($C32="",N(K32)=0,$H32=""),"",($H32-K32)/K32)</f>
        <v/>
      </c>
      <c r="O32" s="21" t="str">
        <f aca="false">IF($C32="","",IF(ISNA(MATCH($C32,Parts!$A$5:$A$204,0)),"Part not found",IF(OR(N(M32)&gt;'Part Summary'!$B$4,N(N32)&gt;'Part Summary'!$B$4),"OVER QUOTE",IF(AND(M32&lt;&gt;"",N32&lt;&gt;"",M32&lt;-'Part Summary'!$B$4,N32&lt;-'Part Summary'!$B$4),"Faster than quoted","OK"))))</f>
        <v/>
      </c>
    </row>
    <row r="33" customFormat="false" ht="15" hidden="false" customHeight="false" outlineLevel="0" collapsed="false">
      <c r="A33" s="17"/>
      <c r="B33" s="14"/>
      <c r="C33" s="14"/>
      <c r="D33" s="14"/>
      <c r="E33" s="14"/>
      <c r="F33" s="15"/>
      <c r="G33" s="15"/>
      <c r="H33" s="15"/>
      <c r="I33" s="14"/>
      <c r="J33" s="18" t="str">
        <f aca="false">IF($C33="","",IFERROR(INDEX(Parts!$E$5:$E$204,MATCH($C33,Parts!$A$5:$A$204,0)),""))</f>
        <v/>
      </c>
      <c r="K33" s="18" t="str">
        <f aca="false">IF($C33="","",IFERROR(N($F33)*INDEX(Parts!$F$5:$F$204,MATCH($C33,Parts!$A$5:$A$204,0))/60,""))</f>
        <v/>
      </c>
      <c r="L33" s="19" t="str">
        <f aca="false">IF(OR($C33="",N($F33)=0),"",N($H33)*60/$F33)</f>
        <v/>
      </c>
      <c r="M33" s="20" t="str">
        <f aca="false">IF(OR($C33="",N(J33)=0,$G33=""),"",($G33-J33)/J33)</f>
        <v/>
      </c>
      <c r="N33" s="20" t="str">
        <f aca="false">IF(OR($C33="",N(K33)=0,$H33=""),"",($H33-K33)/K33)</f>
        <v/>
      </c>
      <c r="O33" s="21" t="str">
        <f aca="false">IF($C33="","",IF(ISNA(MATCH($C33,Parts!$A$5:$A$204,0)),"Part not found",IF(OR(N(M33)&gt;'Part Summary'!$B$4,N(N33)&gt;'Part Summary'!$B$4),"OVER QUOTE",IF(AND(M33&lt;&gt;"",N33&lt;&gt;"",M33&lt;-'Part Summary'!$B$4,N33&lt;-'Part Summary'!$B$4),"Faster than quoted","OK"))))</f>
        <v/>
      </c>
    </row>
    <row r="34" customFormat="false" ht="15" hidden="false" customHeight="false" outlineLevel="0" collapsed="false">
      <c r="A34" s="17"/>
      <c r="B34" s="14"/>
      <c r="C34" s="14"/>
      <c r="D34" s="14"/>
      <c r="E34" s="14"/>
      <c r="F34" s="15"/>
      <c r="G34" s="15"/>
      <c r="H34" s="15"/>
      <c r="I34" s="14"/>
      <c r="J34" s="18" t="str">
        <f aca="false">IF($C34="","",IFERROR(INDEX(Parts!$E$5:$E$204,MATCH($C34,Parts!$A$5:$A$204,0)),""))</f>
        <v/>
      </c>
      <c r="K34" s="18" t="str">
        <f aca="false">IF($C34="","",IFERROR(N($F34)*INDEX(Parts!$F$5:$F$204,MATCH($C34,Parts!$A$5:$A$204,0))/60,""))</f>
        <v/>
      </c>
      <c r="L34" s="19" t="str">
        <f aca="false">IF(OR($C34="",N($F34)=0),"",N($H34)*60/$F34)</f>
        <v/>
      </c>
      <c r="M34" s="20" t="str">
        <f aca="false">IF(OR($C34="",N(J34)=0,$G34=""),"",($G34-J34)/J34)</f>
        <v/>
      </c>
      <c r="N34" s="20" t="str">
        <f aca="false">IF(OR($C34="",N(K34)=0,$H34=""),"",($H34-K34)/K34)</f>
        <v/>
      </c>
      <c r="O34" s="21" t="str">
        <f aca="false">IF($C34="","",IF(ISNA(MATCH($C34,Parts!$A$5:$A$204,0)),"Part not found",IF(OR(N(M34)&gt;'Part Summary'!$B$4,N(N34)&gt;'Part Summary'!$B$4),"OVER QUOTE",IF(AND(M34&lt;&gt;"",N34&lt;&gt;"",M34&lt;-'Part Summary'!$B$4,N34&lt;-'Part Summary'!$B$4),"Faster than quoted","OK"))))</f>
        <v/>
      </c>
    </row>
    <row r="35" customFormat="false" ht="15" hidden="false" customHeight="false" outlineLevel="0" collapsed="false">
      <c r="A35" s="17"/>
      <c r="B35" s="14"/>
      <c r="C35" s="14"/>
      <c r="D35" s="14"/>
      <c r="E35" s="14"/>
      <c r="F35" s="15"/>
      <c r="G35" s="15"/>
      <c r="H35" s="15"/>
      <c r="I35" s="14"/>
      <c r="J35" s="18" t="str">
        <f aca="false">IF($C35="","",IFERROR(INDEX(Parts!$E$5:$E$204,MATCH($C35,Parts!$A$5:$A$204,0)),""))</f>
        <v/>
      </c>
      <c r="K35" s="18" t="str">
        <f aca="false">IF($C35="","",IFERROR(N($F35)*INDEX(Parts!$F$5:$F$204,MATCH($C35,Parts!$A$5:$A$204,0))/60,""))</f>
        <v/>
      </c>
      <c r="L35" s="19" t="str">
        <f aca="false">IF(OR($C35="",N($F35)=0),"",N($H35)*60/$F35)</f>
        <v/>
      </c>
      <c r="M35" s="20" t="str">
        <f aca="false">IF(OR($C35="",N(J35)=0,$G35=""),"",($G35-J35)/J35)</f>
        <v/>
      </c>
      <c r="N35" s="20" t="str">
        <f aca="false">IF(OR($C35="",N(K35)=0,$H35=""),"",($H35-K35)/K35)</f>
        <v/>
      </c>
      <c r="O35" s="21" t="str">
        <f aca="false">IF($C35="","",IF(ISNA(MATCH($C35,Parts!$A$5:$A$204,0)),"Part not found",IF(OR(N(M35)&gt;'Part Summary'!$B$4,N(N35)&gt;'Part Summary'!$B$4),"OVER QUOTE",IF(AND(M35&lt;&gt;"",N35&lt;&gt;"",M35&lt;-'Part Summary'!$B$4,N35&lt;-'Part Summary'!$B$4),"Faster than quoted","OK"))))</f>
        <v/>
      </c>
    </row>
    <row r="36" customFormat="false" ht="15" hidden="false" customHeight="false" outlineLevel="0" collapsed="false">
      <c r="A36" s="17"/>
      <c r="B36" s="14"/>
      <c r="C36" s="14"/>
      <c r="D36" s="14"/>
      <c r="E36" s="14"/>
      <c r="F36" s="15"/>
      <c r="G36" s="15"/>
      <c r="H36" s="15"/>
      <c r="I36" s="14"/>
      <c r="J36" s="18" t="str">
        <f aca="false">IF($C36="","",IFERROR(INDEX(Parts!$E$5:$E$204,MATCH($C36,Parts!$A$5:$A$204,0)),""))</f>
        <v/>
      </c>
      <c r="K36" s="18" t="str">
        <f aca="false">IF($C36="","",IFERROR(N($F36)*INDEX(Parts!$F$5:$F$204,MATCH($C36,Parts!$A$5:$A$204,0))/60,""))</f>
        <v/>
      </c>
      <c r="L36" s="19" t="str">
        <f aca="false">IF(OR($C36="",N($F36)=0),"",N($H36)*60/$F36)</f>
        <v/>
      </c>
      <c r="M36" s="20" t="str">
        <f aca="false">IF(OR($C36="",N(J36)=0,$G36=""),"",($G36-J36)/J36)</f>
        <v/>
      </c>
      <c r="N36" s="20" t="str">
        <f aca="false">IF(OR($C36="",N(K36)=0,$H36=""),"",($H36-K36)/K36)</f>
        <v/>
      </c>
      <c r="O36" s="21" t="str">
        <f aca="false">IF($C36="","",IF(ISNA(MATCH($C36,Parts!$A$5:$A$204,0)),"Part not found",IF(OR(N(M36)&gt;'Part Summary'!$B$4,N(N36)&gt;'Part Summary'!$B$4),"OVER QUOTE",IF(AND(M36&lt;&gt;"",N36&lt;&gt;"",M36&lt;-'Part Summary'!$B$4,N36&lt;-'Part Summary'!$B$4),"Faster than quoted","OK"))))</f>
        <v/>
      </c>
    </row>
    <row r="37" customFormat="false" ht="15" hidden="false" customHeight="false" outlineLevel="0" collapsed="false">
      <c r="A37" s="17"/>
      <c r="B37" s="14"/>
      <c r="C37" s="14"/>
      <c r="D37" s="14"/>
      <c r="E37" s="14"/>
      <c r="F37" s="15"/>
      <c r="G37" s="15"/>
      <c r="H37" s="15"/>
      <c r="I37" s="14"/>
      <c r="J37" s="18" t="str">
        <f aca="false">IF($C37="","",IFERROR(INDEX(Parts!$E$5:$E$204,MATCH($C37,Parts!$A$5:$A$204,0)),""))</f>
        <v/>
      </c>
      <c r="K37" s="18" t="str">
        <f aca="false">IF($C37="","",IFERROR(N($F37)*INDEX(Parts!$F$5:$F$204,MATCH($C37,Parts!$A$5:$A$204,0))/60,""))</f>
        <v/>
      </c>
      <c r="L37" s="19" t="str">
        <f aca="false">IF(OR($C37="",N($F37)=0),"",N($H37)*60/$F37)</f>
        <v/>
      </c>
      <c r="M37" s="20" t="str">
        <f aca="false">IF(OR($C37="",N(J37)=0,$G37=""),"",($G37-J37)/J37)</f>
        <v/>
      </c>
      <c r="N37" s="20" t="str">
        <f aca="false">IF(OR($C37="",N(K37)=0,$H37=""),"",($H37-K37)/K37)</f>
        <v/>
      </c>
      <c r="O37" s="21" t="str">
        <f aca="false">IF($C37="","",IF(ISNA(MATCH($C37,Parts!$A$5:$A$204,0)),"Part not found",IF(OR(N(M37)&gt;'Part Summary'!$B$4,N(N37)&gt;'Part Summary'!$B$4),"OVER QUOTE",IF(AND(M37&lt;&gt;"",N37&lt;&gt;"",M37&lt;-'Part Summary'!$B$4,N37&lt;-'Part Summary'!$B$4),"Faster than quoted","OK"))))</f>
        <v/>
      </c>
    </row>
    <row r="38" customFormat="false" ht="15" hidden="false" customHeight="false" outlineLevel="0" collapsed="false">
      <c r="A38" s="17"/>
      <c r="B38" s="14"/>
      <c r="C38" s="14"/>
      <c r="D38" s="14"/>
      <c r="E38" s="14"/>
      <c r="F38" s="15"/>
      <c r="G38" s="15"/>
      <c r="H38" s="15"/>
      <c r="I38" s="14"/>
      <c r="J38" s="18" t="str">
        <f aca="false">IF($C38="","",IFERROR(INDEX(Parts!$E$5:$E$204,MATCH($C38,Parts!$A$5:$A$204,0)),""))</f>
        <v/>
      </c>
      <c r="K38" s="18" t="str">
        <f aca="false">IF($C38="","",IFERROR(N($F38)*INDEX(Parts!$F$5:$F$204,MATCH($C38,Parts!$A$5:$A$204,0))/60,""))</f>
        <v/>
      </c>
      <c r="L38" s="19" t="str">
        <f aca="false">IF(OR($C38="",N($F38)=0),"",N($H38)*60/$F38)</f>
        <v/>
      </c>
      <c r="M38" s="20" t="str">
        <f aca="false">IF(OR($C38="",N(J38)=0,$G38=""),"",($G38-J38)/J38)</f>
        <v/>
      </c>
      <c r="N38" s="20" t="str">
        <f aca="false">IF(OR($C38="",N(K38)=0,$H38=""),"",($H38-K38)/K38)</f>
        <v/>
      </c>
      <c r="O38" s="21" t="str">
        <f aca="false">IF($C38="","",IF(ISNA(MATCH($C38,Parts!$A$5:$A$204,0)),"Part not found",IF(OR(N(M38)&gt;'Part Summary'!$B$4,N(N38)&gt;'Part Summary'!$B$4),"OVER QUOTE",IF(AND(M38&lt;&gt;"",N38&lt;&gt;"",M38&lt;-'Part Summary'!$B$4,N38&lt;-'Part Summary'!$B$4),"Faster than quoted","OK"))))</f>
        <v/>
      </c>
    </row>
    <row r="39" customFormat="false" ht="15" hidden="false" customHeight="false" outlineLevel="0" collapsed="false">
      <c r="A39" s="17"/>
      <c r="B39" s="14"/>
      <c r="C39" s="14"/>
      <c r="D39" s="14"/>
      <c r="E39" s="14"/>
      <c r="F39" s="15"/>
      <c r="G39" s="15"/>
      <c r="H39" s="15"/>
      <c r="I39" s="14"/>
      <c r="J39" s="18" t="str">
        <f aca="false">IF($C39="","",IFERROR(INDEX(Parts!$E$5:$E$204,MATCH($C39,Parts!$A$5:$A$204,0)),""))</f>
        <v/>
      </c>
      <c r="K39" s="18" t="str">
        <f aca="false">IF($C39="","",IFERROR(N($F39)*INDEX(Parts!$F$5:$F$204,MATCH($C39,Parts!$A$5:$A$204,0))/60,""))</f>
        <v/>
      </c>
      <c r="L39" s="19" t="str">
        <f aca="false">IF(OR($C39="",N($F39)=0),"",N($H39)*60/$F39)</f>
        <v/>
      </c>
      <c r="M39" s="20" t="str">
        <f aca="false">IF(OR($C39="",N(J39)=0,$G39=""),"",($G39-J39)/J39)</f>
        <v/>
      </c>
      <c r="N39" s="20" t="str">
        <f aca="false">IF(OR($C39="",N(K39)=0,$H39=""),"",($H39-K39)/K39)</f>
        <v/>
      </c>
      <c r="O39" s="21" t="str">
        <f aca="false">IF($C39="","",IF(ISNA(MATCH($C39,Parts!$A$5:$A$204,0)),"Part not found",IF(OR(N(M39)&gt;'Part Summary'!$B$4,N(N39)&gt;'Part Summary'!$B$4),"OVER QUOTE",IF(AND(M39&lt;&gt;"",N39&lt;&gt;"",M39&lt;-'Part Summary'!$B$4,N39&lt;-'Part Summary'!$B$4),"Faster than quoted","OK"))))</f>
        <v/>
      </c>
    </row>
    <row r="40" customFormat="false" ht="15" hidden="false" customHeight="false" outlineLevel="0" collapsed="false">
      <c r="A40" s="17"/>
      <c r="B40" s="14"/>
      <c r="C40" s="14"/>
      <c r="D40" s="14"/>
      <c r="E40" s="14"/>
      <c r="F40" s="15"/>
      <c r="G40" s="15"/>
      <c r="H40" s="15"/>
      <c r="I40" s="14"/>
      <c r="J40" s="18" t="str">
        <f aca="false">IF($C40="","",IFERROR(INDEX(Parts!$E$5:$E$204,MATCH($C40,Parts!$A$5:$A$204,0)),""))</f>
        <v/>
      </c>
      <c r="K40" s="18" t="str">
        <f aca="false">IF($C40="","",IFERROR(N($F40)*INDEX(Parts!$F$5:$F$204,MATCH($C40,Parts!$A$5:$A$204,0))/60,""))</f>
        <v/>
      </c>
      <c r="L40" s="19" t="str">
        <f aca="false">IF(OR($C40="",N($F40)=0),"",N($H40)*60/$F40)</f>
        <v/>
      </c>
      <c r="M40" s="20" t="str">
        <f aca="false">IF(OR($C40="",N(J40)=0,$G40=""),"",($G40-J40)/J40)</f>
        <v/>
      </c>
      <c r="N40" s="20" t="str">
        <f aca="false">IF(OR($C40="",N(K40)=0,$H40=""),"",($H40-K40)/K40)</f>
        <v/>
      </c>
      <c r="O40" s="21" t="str">
        <f aca="false">IF($C40="","",IF(ISNA(MATCH($C40,Parts!$A$5:$A$204,0)),"Part not found",IF(OR(N(M40)&gt;'Part Summary'!$B$4,N(N40)&gt;'Part Summary'!$B$4),"OVER QUOTE",IF(AND(M40&lt;&gt;"",N40&lt;&gt;"",M40&lt;-'Part Summary'!$B$4,N40&lt;-'Part Summary'!$B$4),"Faster than quoted","OK"))))</f>
        <v/>
      </c>
    </row>
    <row r="41" customFormat="false" ht="15" hidden="false" customHeight="false" outlineLevel="0" collapsed="false">
      <c r="A41" s="17"/>
      <c r="B41" s="14"/>
      <c r="C41" s="14"/>
      <c r="D41" s="14"/>
      <c r="E41" s="14"/>
      <c r="F41" s="15"/>
      <c r="G41" s="15"/>
      <c r="H41" s="15"/>
      <c r="I41" s="14"/>
      <c r="J41" s="18" t="str">
        <f aca="false">IF($C41="","",IFERROR(INDEX(Parts!$E$5:$E$204,MATCH($C41,Parts!$A$5:$A$204,0)),""))</f>
        <v/>
      </c>
      <c r="K41" s="18" t="str">
        <f aca="false">IF($C41="","",IFERROR(N($F41)*INDEX(Parts!$F$5:$F$204,MATCH($C41,Parts!$A$5:$A$204,0))/60,""))</f>
        <v/>
      </c>
      <c r="L41" s="19" t="str">
        <f aca="false">IF(OR($C41="",N($F41)=0),"",N($H41)*60/$F41)</f>
        <v/>
      </c>
      <c r="M41" s="20" t="str">
        <f aca="false">IF(OR($C41="",N(J41)=0,$G41=""),"",($G41-J41)/J41)</f>
        <v/>
      </c>
      <c r="N41" s="20" t="str">
        <f aca="false">IF(OR($C41="",N(K41)=0,$H41=""),"",($H41-K41)/K41)</f>
        <v/>
      </c>
      <c r="O41" s="21" t="str">
        <f aca="false">IF($C41="","",IF(ISNA(MATCH($C41,Parts!$A$5:$A$204,0)),"Part not found",IF(OR(N(M41)&gt;'Part Summary'!$B$4,N(N41)&gt;'Part Summary'!$B$4),"OVER QUOTE",IF(AND(M41&lt;&gt;"",N41&lt;&gt;"",M41&lt;-'Part Summary'!$B$4,N41&lt;-'Part Summary'!$B$4),"Faster than quoted","OK"))))</f>
        <v/>
      </c>
    </row>
    <row r="42" customFormat="false" ht="15" hidden="false" customHeight="false" outlineLevel="0" collapsed="false">
      <c r="A42" s="17"/>
      <c r="B42" s="14"/>
      <c r="C42" s="14"/>
      <c r="D42" s="14"/>
      <c r="E42" s="14"/>
      <c r="F42" s="15"/>
      <c r="G42" s="15"/>
      <c r="H42" s="15"/>
      <c r="I42" s="14"/>
      <c r="J42" s="18" t="str">
        <f aca="false">IF($C42="","",IFERROR(INDEX(Parts!$E$5:$E$204,MATCH($C42,Parts!$A$5:$A$204,0)),""))</f>
        <v/>
      </c>
      <c r="K42" s="18" t="str">
        <f aca="false">IF($C42="","",IFERROR(N($F42)*INDEX(Parts!$F$5:$F$204,MATCH($C42,Parts!$A$5:$A$204,0))/60,""))</f>
        <v/>
      </c>
      <c r="L42" s="19" t="str">
        <f aca="false">IF(OR($C42="",N($F42)=0),"",N($H42)*60/$F42)</f>
        <v/>
      </c>
      <c r="M42" s="20" t="str">
        <f aca="false">IF(OR($C42="",N(J42)=0,$G42=""),"",($G42-J42)/J42)</f>
        <v/>
      </c>
      <c r="N42" s="20" t="str">
        <f aca="false">IF(OR($C42="",N(K42)=0,$H42=""),"",($H42-K42)/K42)</f>
        <v/>
      </c>
      <c r="O42" s="21" t="str">
        <f aca="false">IF($C42="","",IF(ISNA(MATCH($C42,Parts!$A$5:$A$204,0)),"Part not found",IF(OR(N(M42)&gt;'Part Summary'!$B$4,N(N42)&gt;'Part Summary'!$B$4),"OVER QUOTE",IF(AND(M42&lt;&gt;"",N42&lt;&gt;"",M42&lt;-'Part Summary'!$B$4,N42&lt;-'Part Summary'!$B$4),"Faster than quoted","OK"))))</f>
        <v/>
      </c>
    </row>
    <row r="43" customFormat="false" ht="15" hidden="false" customHeight="false" outlineLevel="0" collapsed="false">
      <c r="A43" s="17"/>
      <c r="B43" s="14"/>
      <c r="C43" s="14"/>
      <c r="D43" s="14"/>
      <c r="E43" s="14"/>
      <c r="F43" s="15"/>
      <c r="G43" s="15"/>
      <c r="H43" s="15"/>
      <c r="I43" s="14"/>
      <c r="J43" s="18" t="str">
        <f aca="false">IF($C43="","",IFERROR(INDEX(Parts!$E$5:$E$204,MATCH($C43,Parts!$A$5:$A$204,0)),""))</f>
        <v/>
      </c>
      <c r="K43" s="18" t="str">
        <f aca="false">IF($C43="","",IFERROR(N($F43)*INDEX(Parts!$F$5:$F$204,MATCH($C43,Parts!$A$5:$A$204,0))/60,""))</f>
        <v/>
      </c>
      <c r="L43" s="19" t="str">
        <f aca="false">IF(OR($C43="",N($F43)=0),"",N($H43)*60/$F43)</f>
        <v/>
      </c>
      <c r="M43" s="20" t="str">
        <f aca="false">IF(OR($C43="",N(J43)=0,$G43=""),"",($G43-J43)/J43)</f>
        <v/>
      </c>
      <c r="N43" s="20" t="str">
        <f aca="false">IF(OR($C43="",N(K43)=0,$H43=""),"",($H43-K43)/K43)</f>
        <v/>
      </c>
      <c r="O43" s="21" t="str">
        <f aca="false">IF($C43="","",IF(ISNA(MATCH($C43,Parts!$A$5:$A$204,0)),"Part not found",IF(OR(N(M43)&gt;'Part Summary'!$B$4,N(N43)&gt;'Part Summary'!$B$4),"OVER QUOTE",IF(AND(M43&lt;&gt;"",N43&lt;&gt;"",M43&lt;-'Part Summary'!$B$4,N43&lt;-'Part Summary'!$B$4),"Faster than quoted","OK"))))</f>
        <v/>
      </c>
    </row>
    <row r="44" customFormat="false" ht="15" hidden="false" customHeight="false" outlineLevel="0" collapsed="false">
      <c r="A44" s="17"/>
      <c r="B44" s="14"/>
      <c r="C44" s="14"/>
      <c r="D44" s="14"/>
      <c r="E44" s="14"/>
      <c r="F44" s="15"/>
      <c r="G44" s="15"/>
      <c r="H44" s="15"/>
      <c r="I44" s="14"/>
      <c r="J44" s="18" t="str">
        <f aca="false">IF($C44="","",IFERROR(INDEX(Parts!$E$5:$E$204,MATCH($C44,Parts!$A$5:$A$204,0)),""))</f>
        <v/>
      </c>
      <c r="K44" s="18" t="str">
        <f aca="false">IF($C44="","",IFERROR(N($F44)*INDEX(Parts!$F$5:$F$204,MATCH($C44,Parts!$A$5:$A$204,0))/60,""))</f>
        <v/>
      </c>
      <c r="L44" s="19" t="str">
        <f aca="false">IF(OR($C44="",N($F44)=0),"",N($H44)*60/$F44)</f>
        <v/>
      </c>
      <c r="M44" s="20" t="str">
        <f aca="false">IF(OR($C44="",N(J44)=0,$G44=""),"",($G44-J44)/J44)</f>
        <v/>
      </c>
      <c r="N44" s="20" t="str">
        <f aca="false">IF(OR($C44="",N(K44)=0,$H44=""),"",($H44-K44)/K44)</f>
        <v/>
      </c>
      <c r="O44" s="21" t="str">
        <f aca="false">IF($C44="","",IF(ISNA(MATCH($C44,Parts!$A$5:$A$204,0)),"Part not found",IF(OR(N(M44)&gt;'Part Summary'!$B$4,N(N44)&gt;'Part Summary'!$B$4),"OVER QUOTE",IF(AND(M44&lt;&gt;"",N44&lt;&gt;"",M44&lt;-'Part Summary'!$B$4,N44&lt;-'Part Summary'!$B$4),"Faster than quoted","OK"))))</f>
        <v/>
      </c>
    </row>
    <row r="45" customFormat="false" ht="15" hidden="false" customHeight="false" outlineLevel="0" collapsed="false">
      <c r="A45" s="17"/>
      <c r="B45" s="14"/>
      <c r="C45" s="14"/>
      <c r="D45" s="14"/>
      <c r="E45" s="14"/>
      <c r="F45" s="15"/>
      <c r="G45" s="15"/>
      <c r="H45" s="15"/>
      <c r="I45" s="14"/>
      <c r="J45" s="18" t="str">
        <f aca="false">IF($C45="","",IFERROR(INDEX(Parts!$E$5:$E$204,MATCH($C45,Parts!$A$5:$A$204,0)),""))</f>
        <v/>
      </c>
      <c r="K45" s="18" t="str">
        <f aca="false">IF($C45="","",IFERROR(N($F45)*INDEX(Parts!$F$5:$F$204,MATCH($C45,Parts!$A$5:$A$204,0))/60,""))</f>
        <v/>
      </c>
      <c r="L45" s="19" t="str">
        <f aca="false">IF(OR($C45="",N($F45)=0),"",N($H45)*60/$F45)</f>
        <v/>
      </c>
      <c r="M45" s="20" t="str">
        <f aca="false">IF(OR($C45="",N(J45)=0,$G45=""),"",($G45-J45)/J45)</f>
        <v/>
      </c>
      <c r="N45" s="20" t="str">
        <f aca="false">IF(OR($C45="",N(K45)=0,$H45=""),"",($H45-K45)/K45)</f>
        <v/>
      </c>
      <c r="O45" s="21" t="str">
        <f aca="false">IF($C45="","",IF(ISNA(MATCH($C45,Parts!$A$5:$A$204,0)),"Part not found",IF(OR(N(M45)&gt;'Part Summary'!$B$4,N(N45)&gt;'Part Summary'!$B$4),"OVER QUOTE",IF(AND(M45&lt;&gt;"",N45&lt;&gt;"",M45&lt;-'Part Summary'!$B$4,N45&lt;-'Part Summary'!$B$4),"Faster than quoted","OK"))))</f>
        <v/>
      </c>
    </row>
    <row r="46" customFormat="false" ht="15" hidden="false" customHeight="false" outlineLevel="0" collapsed="false">
      <c r="A46" s="17"/>
      <c r="B46" s="14"/>
      <c r="C46" s="14"/>
      <c r="D46" s="14"/>
      <c r="E46" s="14"/>
      <c r="F46" s="15"/>
      <c r="G46" s="15"/>
      <c r="H46" s="15"/>
      <c r="I46" s="14"/>
      <c r="J46" s="18" t="str">
        <f aca="false">IF($C46="","",IFERROR(INDEX(Parts!$E$5:$E$204,MATCH($C46,Parts!$A$5:$A$204,0)),""))</f>
        <v/>
      </c>
      <c r="K46" s="18" t="str">
        <f aca="false">IF($C46="","",IFERROR(N($F46)*INDEX(Parts!$F$5:$F$204,MATCH($C46,Parts!$A$5:$A$204,0))/60,""))</f>
        <v/>
      </c>
      <c r="L46" s="19" t="str">
        <f aca="false">IF(OR($C46="",N($F46)=0),"",N($H46)*60/$F46)</f>
        <v/>
      </c>
      <c r="M46" s="20" t="str">
        <f aca="false">IF(OR($C46="",N(J46)=0,$G46=""),"",($G46-J46)/J46)</f>
        <v/>
      </c>
      <c r="N46" s="20" t="str">
        <f aca="false">IF(OR($C46="",N(K46)=0,$H46=""),"",($H46-K46)/K46)</f>
        <v/>
      </c>
      <c r="O46" s="21" t="str">
        <f aca="false">IF($C46="","",IF(ISNA(MATCH($C46,Parts!$A$5:$A$204,0)),"Part not found",IF(OR(N(M46)&gt;'Part Summary'!$B$4,N(N46)&gt;'Part Summary'!$B$4),"OVER QUOTE",IF(AND(M46&lt;&gt;"",N46&lt;&gt;"",M46&lt;-'Part Summary'!$B$4,N46&lt;-'Part Summary'!$B$4),"Faster than quoted","OK"))))</f>
        <v/>
      </c>
    </row>
    <row r="47" customFormat="false" ht="15" hidden="false" customHeight="false" outlineLevel="0" collapsed="false">
      <c r="A47" s="17"/>
      <c r="B47" s="14"/>
      <c r="C47" s="14"/>
      <c r="D47" s="14"/>
      <c r="E47" s="14"/>
      <c r="F47" s="15"/>
      <c r="G47" s="15"/>
      <c r="H47" s="15"/>
      <c r="I47" s="14"/>
      <c r="J47" s="18" t="str">
        <f aca="false">IF($C47="","",IFERROR(INDEX(Parts!$E$5:$E$204,MATCH($C47,Parts!$A$5:$A$204,0)),""))</f>
        <v/>
      </c>
      <c r="K47" s="18" t="str">
        <f aca="false">IF($C47="","",IFERROR(N($F47)*INDEX(Parts!$F$5:$F$204,MATCH($C47,Parts!$A$5:$A$204,0))/60,""))</f>
        <v/>
      </c>
      <c r="L47" s="19" t="str">
        <f aca="false">IF(OR($C47="",N($F47)=0),"",N($H47)*60/$F47)</f>
        <v/>
      </c>
      <c r="M47" s="20" t="str">
        <f aca="false">IF(OR($C47="",N(J47)=0,$G47=""),"",($G47-J47)/J47)</f>
        <v/>
      </c>
      <c r="N47" s="20" t="str">
        <f aca="false">IF(OR($C47="",N(K47)=0,$H47=""),"",($H47-K47)/K47)</f>
        <v/>
      </c>
      <c r="O47" s="21" t="str">
        <f aca="false">IF($C47="","",IF(ISNA(MATCH($C47,Parts!$A$5:$A$204,0)),"Part not found",IF(OR(N(M47)&gt;'Part Summary'!$B$4,N(N47)&gt;'Part Summary'!$B$4),"OVER QUOTE",IF(AND(M47&lt;&gt;"",N47&lt;&gt;"",M47&lt;-'Part Summary'!$B$4,N47&lt;-'Part Summary'!$B$4),"Faster than quoted","OK"))))</f>
        <v/>
      </c>
    </row>
    <row r="48" customFormat="false" ht="15" hidden="false" customHeight="false" outlineLevel="0" collapsed="false">
      <c r="A48" s="17"/>
      <c r="B48" s="14"/>
      <c r="C48" s="14"/>
      <c r="D48" s="14"/>
      <c r="E48" s="14"/>
      <c r="F48" s="15"/>
      <c r="G48" s="15"/>
      <c r="H48" s="15"/>
      <c r="I48" s="14"/>
      <c r="J48" s="18" t="str">
        <f aca="false">IF($C48="","",IFERROR(INDEX(Parts!$E$5:$E$204,MATCH($C48,Parts!$A$5:$A$204,0)),""))</f>
        <v/>
      </c>
      <c r="K48" s="18" t="str">
        <f aca="false">IF($C48="","",IFERROR(N($F48)*INDEX(Parts!$F$5:$F$204,MATCH($C48,Parts!$A$5:$A$204,0))/60,""))</f>
        <v/>
      </c>
      <c r="L48" s="19" t="str">
        <f aca="false">IF(OR($C48="",N($F48)=0),"",N($H48)*60/$F48)</f>
        <v/>
      </c>
      <c r="M48" s="20" t="str">
        <f aca="false">IF(OR($C48="",N(J48)=0,$G48=""),"",($G48-J48)/J48)</f>
        <v/>
      </c>
      <c r="N48" s="20" t="str">
        <f aca="false">IF(OR($C48="",N(K48)=0,$H48=""),"",($H48-K48)/K48)</f>
        <v/>
      </c>
      <c r="O48" s="21" t="str">
        <f aca="false">IF($C48="","",IF(ISNA(MATCH($C48,Parts!$A$5:$A$204,0)),"Part not found",IF(OR(N(M48)&gt;'Part Summary'!$B$4,N(N48)&gt;'Part Summary'!$B$4),"OVER QUOTE",IF(AND(M48&lt;&gt;"",N48&lt;&gt;"",M48&lt;-'Part Summary'!$B$4,N48&lt;-'Part Summary'!$B$4),"Faster than quoted","OK"))))</f>
        <v/>
      </c>
    </row>
    <row r="49" customFormat="false" ht="15" hidden="false" customHeight="false" outlineLevel="0" collapsed="false">
      <c r="A49" s="17"/>
      <c r="B49" s="14"/>
      <c r="C49" s="14"/>
      <c r="D49" s="14"/>
      <c r="E49" s="14"/>
      <c r="F49" s="15"/>
      <c r="G49" s="15"/>
      <c r="H49" s="15"/>
      <c r="I49" s="14"/>
      <c r="J49" s="18" t="str">
        <f aca="false">IF($C49="","",IFERROR(INDEX(Parts!$E$5:$E$204,MATCH($C49,Parts!$A$5:$A$204,0)),""))</f>
        <v/>
      </c>
      <c r="K49" s="18" t="str">
        <f aca="false">IF($C49="","",IFERROR(N($F49)*INDEX(Parts!$F$5:$F$204,MATCH($C49,Parts!$A$5:$A$204,0))/60,""))</f>
        <v/>
      </c>
      <c r="L49" s="19" t="str">
        <f aca="false">IF(OR($C49="",N($F49)=0),"",N($H49)*60/$F49)</f>
        <v/>
      </c>
      <c r="M49" s="20" t="str">
        <f aca="false">IF(OR($C49="",N(J49)=0,$G49=""),"",($G49-J49)/J49)</f>
        <v/>
      </c>
      <c r="N49" s="20" t="str">
        <f aca="false">IF(OR($C49="",N(K49)=0,$H49=""),"",($H49-K49)/K49)</f>
        <v/>
      </c>
      <c r="O49" s="21" t="str">
        <f aca="false">IF($C49="","",IF(ISNA(MATCH($C49,Parts!$A$5:$A$204,0)),"Part not found",IF(OR(N(M49)&gt;'Part Summary'!$B$4,N(N49)&gt;'Part Summary'!$B$4),"OVER QUOTE",IF(AND(M49&lt;&gt;"",N49&lt;&gt;"",M49&lt;-'Part Summary'!$B$4,N49&lt;-'Part Summary'!$B$4),"Faster than quoted","OK"))))</f>
        <v/>
      </c>
    </row>
    <row r="50" customFormat="false" ht="15" hidden="false" customHeight="false" outlineLevel="0" collapsed="false">
      <c r="A50" s="17"/>
      <c r="B50" s="14"/>
      <c r="C50" s="14"/>
      <c r="D50" s="14"/>
      <c r="E50" s="14"/>
      <c r="F50" s="15"/>
      <c r="G50" s="15"/>
      <c r="H50" s="15"/>
      <c r="I50" s="14"/>
      <c r="J50" s="18" t="str">
        <f aca="false">IF($C50="","",IFERROR(INDEX(Parts!$E$5:$E$204,MATCH($C50,Parts!$A$5:$A$204,0)),""))</f>
        <v/>
      </c>
      <c r="K50" s="18" t="str">
        <f aca="false">IF($C50="","",IFERROR(N($F50)*INDEX(Parts!$F$5:$F$204,MATCH($C50,Parts!$A$5:$A$204,0))/60,""))</f>
        <v/>
      </c>
      <c r="L50" s="19" t="str">
        <f aca="false">IF(OR($C50="",N($F50)=0),"",N($H50)*60/$F50)</f>
        <v/>
      </c>
      <c r="M50" s="20" t="str">
        <f aca="false">IF(OR($C50="",N(J50)=0,$G50=""),"",($G50-J50)/J50)</f>
        <v/>
      </c>
      <c r="N50" s="20" t="str">
        <f aca="false">IF(OR($C50="",N(K50)=0,$H50=""),"",($H50-K50)/K50)</f>
        <v/>
      </c>
      <c r="O50" s="21" t="str">
        <f aca="false">IF($C50="","",IF(ISNA(MATCH($C50,Parts!$A$5:$A$204,0)),"Part not found",IF(OR(N(M50)&gt;'Part Summary'!$B$4,N(N50)&gt;'Part Summary'!$B$4),"OVER QUOTE",IF(AND(M50&lt;&gt;"",N50&lt;&gt;"",M50&lt;-'Part Summary'!$B$4,N50&lt;-'Part Summary'!$B$4),"Faster than quoted","OK"))))</f>
        <v/>
      </c>
    </row>
    <row r="51" customFormat="false" ht="15" hidden="false" customHeight="false" outlineLevel="0" collapsed="false">
      <c r="A51" s="17"/>
      <c r="B51" s="14"/>
      <c r="C51" s="14"/>
      <c r="D51" s="14"/>
      <c r="E51" s="14"/>
      <c r="F51" s="15"/>
      <c r="G51" s="15"/>
      <c r="H51" s="15"/>
      <c r="I51" s="14"/>
      <c r="J51" s="18" t="str">
        <f aca="false">IF($C51="","",IFERROR(INDEX(Parts!$E$5:$E$204,MATCH($C51,Parts!$A$5:$A$204,0)),""))</f>
        <v/>
      </c>
      <c r="K51" s="18" t="str">
        <f aca="false">IF($C51="","",IFERROR(N($F51)*INDEX(Parts!$F$5:$F$204,MATCH($C51,Parts!$A$5:$A$204,0))/60,""))</f>
        <v/>
      </c>
      <c r="L51" s="19" t="str">
        <f aca="false">IF(OR($C51="",N($F51)=0),"",N($H51)*60/$F51)</f>
        <v/>
      </c>
      <c r="M51" s="20" t="str">
        <f aca="false">IF(OR($C51="",N(J51)=0,$G51=""),"",($G51-J51)/J51)</f>
        <v/>
      </c>
      <c r="N51" s="20" t="str">
        <f aca="false">IF(OR($C51="",N(K51)=0,$H51=""),"",($H51-K51)/K51)</f>
        <v/>
      </c>
      <c r="O51" s="21" t="str">
        <f aca="false">IF($C51="","",IF(ISNA(MATCH($C51,Parts!$A$5:$A$204,0)),"Part not found",IF(OR(N(M51)&gt;'Part Summary'!$B$4,N(N51)&gt;'Part Summary'!$B$4),"OVER QUOTE",IF(AND(M51&lt;&gt;"",N51&lt;&gt;"",M51&lt;-'Part Summary'!$B$4,N51&lt;-'Part Summary'!$B$4),"Faster than quoted","OK"))))</f>
        <v/>
      </c>
    </row>
    <row r="52" customFormat="false" ht="15" hidden="false" customHeight="false" outlineLevel="0" collapsed="false">
      <c r="A52" s="17"/>
      <c r="B52" s="14"/>
      <c r="C52" s="14"/>
      <c r="D52" s="14"/>
      <c r="E52" s="14"/>
      <c r="F52" s="15"/>
      <c r="G52" s="15"/>
      <c r="H52" s="15"/>
      <c r="I52" s="14"/>
      <c r="J52" s="18" t="str">
        <f aca="false">IF($C52="","",IFERROR(INDEX(Parts!$E$5:$E$204,MATCH($C52,Parts!$A$5:$A$204,0)),""))</f>
        <v/>
      </c>
      <c r="K52" s="18" t="str">
        <f aca="false">IF($C52="","",IFERROR(N($F52)*INDEX(Parts!$F$5:$F$204,MATCH($C52,Parts!$A$5:$A$204,0))/60,""))</f>
        <v/>
      </c>
      <c r="L52" s="19" t="str">
        <f aca="false">IF(OR($C52="",N($F52)=0),"",N($H52)*60/$F52)</f>
        <v/>
      </c>
      <c r="M52" s="20" t="str">
        <f aca="false">IF(OR($C52="",N(J52)=0,$G52=""),"",($G52-J52)/J52)</f>
        <v/>
      </c>
      <c r="N52" s="20" t="str">
        <f aca="false">IF(OR($C52="",N(K52)=0,$H52=""),"",($H52-K52)/K52)</f>
        <v/>
      </c>
      <c r="O52" s="21" t="str">
        <f aca="false">IF($C52="","",IF(ISNA(MATCH($C52,Parts!$A$5:$A$204,0)),"Part not found",IF(OR(N(M52)&gt;'Part Summary'!$B$4,N(N52)&gt;'Part Summary'!$B$4),"OVER QUOTE",IF(AND(M52&lt;&gt;"",N52&lt;&gt;"",M52&lt;-'Part Summary'!$B$4,N52&lt;-'Part Summary'!$B$4),"Faster than quoted","OK"))))</f>
        <v/>
      </c>
    </row>
    <row r="53" customFormat="false" ht="15" hidden="false" customHeight="false" outlineLevel="0" collapsed="false">
      <c r="A53" s="17"/>
      <c r="B53" s="14"/>
      <c r="C53" s="14"/>
      <c r="D53" s="14"/>
      <c r="E53" s="14"/>
      <c r="F53" s="15"/>
      <c r="G53" s="15"/>
      <c r="H53" s="15"/>
      <c r="I53" s="14"/>
      <c r="J53" s="18" t="str">
        <f aca="false">IF($C53="","",IFERROR(INDEX(Parts!$E$5:$E$204,MATCH($C53,Parts!$A$5:$A$204,0)),""))</f>
        <v/>
      </c>
      <c r="K53" s="18" t="str">
        <f aca="false">IF($C53="","",IFERROR(N($F53)*INDEX(Parts!$F$5:$F$204,MATCH($C53,Parts!$A$5:$A$204,0))/60,""))</f>
        <v/>
      </c>
      <c r="L53" s="19" t="str">
        <f aca="false">IF(OR($C53="",N($F53)=0),"",N($H53)*60/$F53)</f>
        <v/>
      </c>
      <c r="M53" s="20" t="str">
        <f aca="false">IF(OR($C53="",N(J53)=0,$G53=""),"",($G53-J53)/J53)</f>
        <v/>
      </c>
      <c r="N53" s="20" t="str">
        <f aca="false">IF(OR($C53="",N(K53)=0,$H53=""),"",($H53-K53)/K53)</f>
        <v/>
      </c>
      <c r="O53" s="21" t="str">
        <f aca="false">IF($C53="","",IF(ISNA(MATCH($C53,Parts!$A$5:$A$204,0)),"Part not found",IF(OR(N(M53)&gt;'Part Summary'!$B$4,N(N53)&gt;'Part Summary'!$B$4),"OVER QUOTE",IF(AND(M53&lt;&gt;"",N53&lt;&gt;"",M53&lt;-'Part Summary'!$B$4,N53&lt;-'Part Summary'!$B$4),"Faster than quoted","OK"))))</f>
        <v/>
      </c>
    </row>
    <row r="54" customFormat="false" ht="15" hidden="false" customHeight="false" outlineLevel="0" collapsed="false">
      <c r="A54" s="17"/>
      <c r="B54" s="14"/>
      <c r="C54" s="14"/>
      <c r="D54" s="14"/>
      <c r="E54" s="14"/>
      <c r="F54" s="15"/>
      <c r="G54" s="15"/>
      <c r="H54" s="15"/>
      <c r="I54" s="14"/>
      <c r="J54" s="18" t="str">
        <f aca="false">IF($C54="","",IFERROR(INDEX(Parts!$E$5:$E$204,MATCH($C54,Parts!$A$5:$A$204,0)),""))</f>
        <v/>
      </c>
      <c r="K54" s="18" t="str">
        <f aca="false">IF($C54="","",IFERROR(N($F54)*INDEX(Parts!$F$5:$F$204,MATCH($C54,Parts!$A$5:$A$204,0))/60,""))</f>
        <v/>
      </c>
      <c r="L54" s="19" t="str">
        <f aca="false">IF(OR($C54="",N($F54)=0),"",N($H54)*60/$F54)</f>
        <v/>
      </c>
      <c r="M54" s="20" t="str">
        <f aca="false">IF(OR($C54="",N(J54)=0,$G54=""),"",($G54-J54)/J54)</f>
        <v/>
      </c>
      <c r="N54" s="20" t="str">
        <f aca="false">IF(OR($C54="",N(K54)=0,$H54=""),"",($H54-K54)/K54)</f>
        <v/>
      </c>
      <c r="O54" s="21" t="str">
        <f aca="false">IF($C54="","",IF(ISNA(MATCH($C54,Parts!$A$5:$A$204,0)),"Part not found",IF(OR(N(M54)&gt;'Part Summary'!$B$4,N(N54)&gt;'Part Summary'!$B$4),"OVER QUOTE",IF(AND(M54&lt;&gt;"",N54&lt;&gt;"",M54&lt;-'Part Summary'!$B$4,N54&lt;-'Part Summary'!$B$4),"Faster than quoted","OK"))))</f>
        <v/>
      </c>
    </row>
    <row r="55" customFormat="false" ht="15" hidden="false" customHeight="false" outlineLevel="0" collapsed="false">
      <c r="A55" s="17"/>
      <c r="B55" s="14"/>
      <c r="C55" s="14"/>
      <c r="D55" s="14"/>
      <c r="E55" s="14"/>
      <c r="F55" s="15"/>
      <c r="G55" s="15"/>
      <c r="H55" s="15"/>
      <c r="I55" s="14"/>
      <c r="J55" s="18" t="str">
        <f aca="false">IF($C55="","",IFERROR(INDEX(Parts!$E$5:$E$204,MATCH($C55,Parts!$A$5:$A$204,0)),""))</f>
        <v/>
      </c>
      <c r="K55" s="18" t="str">
        <f aca="false">IF($C55="","",IFERROR(N($F55)*INDEX(Parts!$F$5:$F$204,MATCH($C55,Parts!$A$5:$A$204,0))/60,""))</f>
        <v/>
      </c>
      <c r="L55" s="19" t="str">
        <f aca="false">IF(OR($C55="",N($F55)=0),"",N($H55)*60/$F55)</f>
        <v/>
      </c>
      <c r="M55" s="20" t="str">
        <f aca="false">IF(OR($C55="",N(J55)=0,$G55=""),"",($G55-J55)/J55)</f>
        <v/>
      </c>
      <c r="N55" s="20" t="str">
        <f aca="false">IF(OR($C55="",N(K55)=0,$H55=""),"",($H55-K55)/K55)</f>
        <v/>
      </c>
      <c r="O55" s="21" t="str">
        <f aca="false">IF($C55="","",IF(ISNA(MATCH($C55,Parts!$A$5:$A$204,0)),"Part not found",IF(OR(N(M55)&gt;'Part Summary'!$B$4,N(N55)&gt;'Part Summary'!$B$4),"OVER QUOTE",IF(AND(M55&lt;&gt;"",N55&lt;&gt;"",M55&lt;-'Part Summary'!$B$4,N55&lt;-'Part Summary'!$B$4),"Faster than quoted","OK"))))</f>
        <v/>
      </c>
    </row>
    <row r="56" customFormat="false" ht="15" hidden="false" customHeight="false" outlineLevel="0" collapsed="false">
      <c r="A56" s="17"/>
      <c r="B56" s="14"/>
      <c r="C56" s="14"/>
      <c r="D56" s="14"/>
      <c r="E56" s="14"/>
      <c r="F56" s="15"/>
      <c r="G56" s="15"/>
      <c r="H56" s="15"/>
      <c r="I56" s="14"/>
      <c r="J56" s="18" t="str">
        <f aca="false">IF($C56="","",IFERROR(INDEX(Parts!$E$5:$E$204,MATCH($C56,Parts!$A$5:$A$204,0)),""))</f>
        <v/>
      </c>
      <c r="K56" s="18" t="str">
        <f aca="false">IF($C56="","",IFERROR(N($F56)*INDEX(Parts!$F$5:$F$204,MATCH($C56,Parts!$A$5:$A$204,0))/60,""))</f>
        <v/>
      </c>
      <c r="L56" s="19" t="str">
        <f aca="false">IF(OR($C56="",N($F56)=0),"",N($H56)*60/$F56)</f>
        <v/>
      </c>
      <c r="M56" s="20" t="str">
        <f aca="false">IF(OR($C56="",N(J56)=0,$G56=""),"",($G56-J56)/J56)</f>
        <v/>
      </c>
      <c r="N56" s="20" t="str">
        <f aca="false">IF(OR($C56="",N(K56)=0,$H56=""),"",($H56-K56)/K56)</f>
        <v/>
      </c>
      <c r="O56" s="21" t="str">
        <f aca="false">IF($C56="","",IF(ISNA(MATCH($C56,Parts!$A$5:$A$204,0)),"Part not found",IF(OR(N(M56)&gt;'Part Summary'!$B$4,N(N56)&gt;'Part Summary'!$B$4),"OVER QUOTE",IF(AND(M56&lt;&gt;"",N56&lt;&gt;"",M56&lt;-'Part Summary'!$B$4,N56&lt;-'Part Summary'!$B$4),"Faster than quoted","OK"))))</f>
        <v/>
      </c>
    </row>
    <row r="57" customFormat="false" ht="15" hidden="false" customHeight="false" outlineLevel="0" collapsed="false">
      <c r="A57" s="17"/>
      <c r="B57" s="14"/>
      <c r="C57" s="14"/>
      <c r="D57" s="14"/>
      <c r="E57" s="14"/>
      <c r="F57" s="15"/>
      <c r="G57" s="15"/>
      <c r="H57" s="15"/>
      <c r="I57" s="14"/>
      <c r="J57" s="18" t="str">
        <f aca="false">IF($C57="","",IFERROR(INDEX(Parts!$E$5:$E$204,MATCH($C57,Parts!$A$5:$A$204,0)),""))</f>
        <v/>
      </c>
      <c r="K57" s="18" t="str">
        <f aca="false">IF($C57="","",IFERROR(N($F57)*INDEX(Parts!$F$5:$F$204,MATCH($C57,Parts!$A$5:$A$204,0))/60,""))</f>
        <v/>
      </c>
      <c r="L57" s="19" t="str">
        <f aca="false">IF(OR($C57="",N($F57)=0),"",N($H57)*60/$F57)</f>
        <v/>
      </c>
      <c r="M57" s="20" t="str">
        <f aca="false">IF(OR($C57="",N(J57)=0,$G57=""),"",($G57-J57)/J57)</f>
        <v/>
      </c>
      <c r="N57" s="20" t="str">
        <f aca="false">IF(OR($C57="",N(K57)=0,$H57=""),"",($H57-K57)/K57)</f>
        <v/>
      </c>
      <c r="O57" s="21" t="str">
        <f aca="false">IF($C57="","",IF(ISNA(MATCH($C57,Parts!$A$5:$A$204,0)),"Part not found",IF(OR(N(M57)&gt;'Part Summary'!$B$4,N(N57)&gt;'Part Summary'!$B$4),"OVER QUOTE",IF(AND(M57&lt;&gt;"",N57&lt;&gt;"",M57&lt;-'Part Summary'!$B$4,N57&lt;-'Part Summary'!$B$4),"Faster than quoted","OK"))))</f>
        <v/>
      </c>
    </row>
    <row r="58" customFormat="false" ht="15" hidden="false" customHeight="false" outlineLevel="0" collapsed="false">
      <c r="A58" s="17"/>
      <c r="B58" s="14"/>
      <c r="C58" s="14"/>
      <c r="D58" s="14"/>
      <c r="E58" s="14"/>
      <c r="F58" s="15"/>
      <c r="G58" s="15"/>
      <c r="H58" s="15"/>
      <c r="I58" s="14"/>
      <c r="J58" s="18" t="str">
        <f aca="false">IF($C58="","",IFERROR(INDEX(Parts!$E$5:$E$204,MATCH($C58,Parts!$A$5:$A$204,0)),""))</f>
        <v/>
      </c>
      <c r="K58" s="18" t="str">
        <f aca="false">IF($C58="","",IFERROR(N($F58)*INDEX(Parts!$F$5:$F$204,MATCH($C58,Parts!$A$5:$A$204,0))/60,""))</f>
        <v/>
      </c>
      <c r="L58" s="19" t="str">
        <f aca="false">IF(OR($C58="",N($F58)=0),"",N($H58)*60/$F58)</f>
        <v/>
      </c>
      <c r="M58" s="20" t="str">
        <f aca="false">IF(OR($C58="",N(J58)=0,$G58=""),"",($G58-J58)/J58)</f>
        <v/>
      </c>
      <c r="N58" s="20" t="str">
        <f aca="false">IF(OR($C58="",N(K58)=0,$H58=""),"",($H58-K58)/K58)</f>
        <v/>
      </c>
      <c r="O58" s="21" t="str">
        <f aca="false">IF($C58="","",IF(ISNA(MATCH($C58,Parts!$A$5:$A$204,0)),"Part not found",IF(OR(N(M58)&gt;'Part Summary'!$B$4,N(N58)&gt;'Part Summary'!$B$4),"OVER QUOTE",IF(AND(M58&lt;&gt;"",N58&lt;&gt;"",M58&lt;-'Part Summary'!$B$4,N58&lt;-'Part Summary'!$B$4),"Faster than quoted","OK"))))</f>
        <v/>
      </c>
    </row>
    <row r="59" customFormat="false" ht="15" hidden="false" customHeight="false" outlineLevel="0" collapsed="false">
      <c r="A59" s="17"/>
      <c r="B59" s="14"/>
      <c r="C59" s="14"/>
      <c r="D59" s="14"/>
      <c r="E59" s="14"/>
      <c r="F59" s="15"/>
      <c r="G59" s="15"/>
      <c r="H59" s="15"/>
      <c r="I59" s="14"/>
      <c r="J59" s="18" t="str">
        <f aca="false">IF($C59="","",IFERROR(INDEX(Parts!$E$5:$E$204,MATCH($C59,Parts!$A$5:$A$204,0)),""))</f>
        <v/>
      </c>
      <c r="K59" s="18" t="str">
        <f aca="false">IF($C59="","",IFERROR(N($F59)*INDEX(Parts!$F$5:$F$204,MATCH($C59,Parts!$A$5:$A$204,0))/60,""))</f>
        <v/>
      </c>
      <c r="L59" s="19" t="str">
        <f aca="false">IF(OR($C59="",N($F59)=0),"",N($H59)*60/$F59)</f>
        <v/>
      </c>
      <c r="M59" s="20" t="str">
        <f aca="false">IF(OR($C59="",N(J59)=0,$G59=""),"",($G59-J59)/J59)</f>
        <v/>
      </c>
      <c r="N59" s="20" t="str">
        <f aca="false">IF(OR($C59="",N(K59)=0,$H59=""),"",($H59-K59)/K59)</f>
        <v/>
      </c>
      <c r="O59" s="21" t="str">
        <f aca="false">IF($C59="","",IF(ISNA(MATCH($C59,Parts!$A$5:$A$204,0)),"Part not found",IF(OR(N(M59)&gt;'Part Summary'!$B$4,N(N59)&gt;'Part Summary'!$B$4),"OVER QUOTE",IF(AND(M59&lt;&gt;"",N59&lt;&gt;"",M59&lt;-'Part Summary'!$B$4,N59&lt;-'Part Summary'!$B$4),"Faster than quoted","OK"))))</f>
        <v/>
      </c>
    </row>
    <row r="60" customFormat="false" ht="15" hidden="false" customHeight="false" outlineLevel="0" collapsed="false">
      <c r="A60" s="17"/>
      <c r="B60" s="14"/>
      <c r="C60" s="14"/>
      <c r="D60" s="14"/>
      <c r="E60" s="14"/>
      <c r="F60" s="15"/>
      <c r="G60" s="15"/>
      <c r="H60" s="15"/>
      <c r="I60" s="14"/>
      <c r="J60" s="18" t="str">
        <f aca="false">IF($C60="","",IFERROR(INDEX(Parts!$E$5:$E$204,MATCH($C60,Parts!$A$5:$A$204,0)),""))</f>
        <v/>
      </c>
      <c r="K60" s="18" t="str">
        <f aca="false">IF($C60="","",IFERROR(N($F60)*INDEX(Parts!$F$5:$F$204,MATCH($C60,Parts!$A$5:$A$204,0))/60,""))</f>
        <v/>
      </c>
      <c r="L60" s="19" t="str">
        <f aca="false">IF(OR($C60="",N($F60)=0),"",N($H60)*60/$F60)</f>
        <v/>
      </c>
      <c r="M60" s="20" t="str">
        <f aca="false">IF(OR($C60="",N(J60)=0,$G60=""),"",($G60-J60)/J60)</f>
        <v/>
      </c>
      <c r="N60" s="20" t="str">
        <f aca="false">IF(OR($C60="",N(K60)=0,$H60=""),"",($H60-K60)/K60)</f>
        <v/>
      </c>
      <c r="O60" s="21" t="str">
        <f aca="false">IF($C60="","",IF(ISNA(MATCH($C60,Parts!$A$5:$A$204,0)),"Part not found",IF(OR(N(M60)&gt;'Part Summary'!$B$4,N(N60)&gt;'Part Summary'!$B$4),"OVER QUOTE",IF(AND(M60&lt;&gt;"",N60&lt;&gt;"",M60&lt;-'Part Summary'!$B$4,N60&lt;-'Part Summary'!$B$4),"Faster than quoted","OK"))))</f>
        <v/>
      </c>
    </row>
    <row r="61" customFormat="false" ht="15" hidden="false" customHeight="false" outlineLevel="0" collapsed="false">
      <c r="A61" s="17"/>
      <c r="B61" s="14"/>
      <c r="C61" s="14"/>
      <c r="D61" s="14"/>
      <c r="E61" s="14"/>
      <c r="F61" s="15"/>
      <c r="G61" s="15"/>
      <c r="H61" s="15"/>
      <c r="I61" s="14"/>
      <c r="J61" s="18" t="str">
        <f aca="false">IF($C61="","",IFERROR(INDEX(Parts!$E$5:$E$204,MATCH($C61,Parts!$A$5:$A$204,0)),""))</f>
        <v/>
      </c>
      <c r="K61" s="18" t="str">
        <f aca="false">IF($C61="","",IFERROR(N($F61)*INDEX(Parts!$F$5:$F$204,MATCH($C61,Parts!$A$5:$A$204,0))/60,""))</f>
        <v/>
      </c>
      <c r="L61" s="19" t="str">
        <f aca="false">IF(OR($C61="",N($F61)=0),"",N($H61)*60/$F61)</f>
        <v/>
      </c>
      <c r="M61" s="20" t="str">
        <f aca="false">IF(OR($C61="",N(J61)=0,$G61=""),"",($G61-J61)/J61)</f>
        <v/>
      </c>
      <c r="N61" s="20" t="str">
        <f aca="false">IF(OR($C61="",N(K61)=0,$H61=""),"",($H61-K61)/K61)</f>
        <v/>
      </c>
      <c r="O61" s="21" t="str">
        <f aca="false">IF($C61="","",IF(ISNA(MATCH($C61,Parts!$A$5:$A$204,0)),"Part not found",IF(OR(N(M61)&gt;'Part Summary'!$B$4,N(N61)&gt;'Part Summary'!$B$4),"OVER QUOTE",IF(AND(M61&lt;&gt;"",N61&lt;&gt;"",M61&lt;-'Part Summary'!$B$4,N61&lt;-'Part Summary'!$B$4),"Faster than quoted","OK"))))</f>
        <v/>
      </c>
    </row>
    <row r="62" customFormat="false" ht="15" hidden="false" customHeight="false" outlineLevel="0" collapsed="false">
      <c r="A62" s="17"/>
      <c r="B62" s="14"/>
      <c r="C62" s="14"/>
      <c r="D62" s="14"/>
      <c r="E62" s="14"/>
      <c r="F62" s="15"/>
      <c r="G62" s="15"/>
      <c r="H62" s="15"/>
      <c r="I62" s="14"/>
      <c r="J62" s="18" t="str">
        <f aca="false">IF($C62="","",IFERROR(INDEX(Parts!$E$5:$E$204,MATCH($C62,Parts!$A$5:$A$204,0)),""))</f>
        <v/>
      </c>
      <c r="K62" s="18" t="str">
        <f aca="false">IF($C62="","",IFERROR(N($F62)*INDEX(Parts!$F$5:$F$204,MATCH($C62,Parts!$A$5:$A$204,0))/60,""))</f>
        <v/>
      </c>
      <c r="L62" s="19" t="str">
        <f aca="false">IF(OR($C62="",N($F62)=0),"",N($H62)*60/$F62)</f>
        <v/>
      </c>
      <c r="M62" s="20" t="str">
        <f aca="false">IF(OR($C62="",N(J62)=0,$G62=""),"",($G62-J62)/J62)</f>
        <v/>
      </c>
      <c r="N62" s="20" t="str">
        <f aca="false">IF(OR($C62="",N(K62)=0,$H62=""),"",($H62-K62)/K62)</f>
        <v/>
      </c>
      <c r="O62" s="21" t="str">
        <f aca="false">IF($C62="","",IF(ISNA(MATCH($C62,Parts!$A$5:$A$204,0)),"Part not found",IF(OR(N(M62)&gt;'Part Summary'!$B$4,N(N62)&gt;'Part Summary'!$B$4),"OVER QUOTE",IF(AND(M62&lt;&gt;"",N62&lt;&gt;"",M62&lt;-'Part Summary'!$B$4,N62&lt;-'Part Summary'!$B$4),"Faster than quoted","OK"))))</f>
        <v/>
      </c>
    </row>
    <row r="63" customFormat="false" ht="15" hidden="false" customHeight="false" outlineLevel="0" collapsed="false">
      <c r="A63" s="17"/>
      <c r="B63" s="14"/>
      <c r="C63" s="14"/>
      <c r="D63" s="14"/>
      <c r="E63" s="14"/>
      <c r="F63" s="15"/>
      <c r="G63" s="15"/>
      <c r="H63" s="15"/>
      <c r="I63" s="14"/>
      <c r="J63" s="18" t="str">
        <f aca="false">IF($C63="","",IFERROR(INDEX(Parts!$E$5:$E$204,MATCH($C63,Parts!$A$5:$A$204,0)),""))</f>
        <v/>
      </c>
      <c r="K63" s="18" t="str">
        <f aca="false">IF($C63="","",IFERROR(N($F63)*INDEX(Parts!$F$5:$F$204,MATCH($C63,Parts!$A$5:$A$204,0))/60,""))</f>
        <v/>
      </c>
      <c r="L63" s="19" t="str">
        <f aca="false">IF(OR($C63="",N($F63)=0),"",N($H63)*60/$F63)</f>
        <v/>
      </c>
      <c r="M63" s="20" t="str">
        <f aca="false">IF(OR($C63="",N(J63)=0,$G63=""),"",($G63-J63)/J63)</f>
        <v/>
      </c>
      <c r="N63" s="20" t="str">
        <f aca="false">IF(OR($C63="",N(K63)=0,$H63=""),"",($H63-K63)/K63)</f>
        <v/>
      </c>
      <c r="O63" s="21" t="str">
        <f aca="false">IF($C63="","",IF(ISNA(MATCH($C63,Parts!$A$5:$A$204,0)),"Part not found",IF(OR(N(M63)&gt;'Part Summary'!$B$4,N(N63)&gt;'Part Summary'!$B$4),"OVER QUOTE",IF(AND(M63&lt;&gt;"",N63&lt;&gt;"",M63&lt;-'Part Summary'!$B$4,N63&lt;-'Part Summary'!$B$4),"Faster than quoted","OK"))))</f>
        <v/>
      </c>
    </row>
    <row r="64" customFormat="false" ht="15" hidden="false" customHeight="false" outlineLevel="0" collapsed="false">
      <c r="A64" s="17"/>
      <c r="B64" s="14"/>
      <c r="C64" s="14"/>
      <c r="D64" s="14"/>
      <c r="E64" s="14"/>
      <c r="F64" s="15"/>
      <c r="G64" s="15"/>
      <c r="H64" s="15"/>
      <c r="I64" s="14"/>
      <c r="J64" s="18" t="str">
        <f aca="false">IF($C64="","",IFERROR(INDEX(Parts!$E$5:$E$204,MATCH($C64,Parts!$A$5:$A$204,0)),""))</f>
        <v/>
      </c>
      <c r="K64" s="18" t="str">
        <f aca="false">IF($C64="","",IFERROR(N($F64)*INDEX(Parts!$F$5:$F$204,MATCH($C64,Parts!$A$5:$A$204,0))/60,""))</f>
        <v/>
      </c>
      <c r="L64" s="19" t="str">
        <f aca="false">IF(OR($C64="",N($F64)=0),"",N($H64)*60/$F64)</f>
        <v/>
      </c>
      <c r="M64" s="20" t="str">
        <f aca="false">IF(OR($C64="",N(J64)=0,$G64=""),"",($G64-J64)/J64)</f>
        <v/>
      </c>
      <c r="N64" s="20" t="str">
        <f aca="false">IF(OR($C64="",N(K64)=0,$H64=""),"",($H64-K64)/K64)</f>
        <v/>
      </c>
      <c r="O64" s="21" t="str">
        <f aca="false">IF($C64="","",IF(ISNA(MATCH($C64,Parts!$A$5:$A$204,0)),"Part not found",IF(OR(N(M64)&gt;'Part Summary'!$B$4,N(N64)&gt;'Part Summary'!$B$4),"OVER QUOTE",IF(AND(M64&lt;&gt;"",N64&lt;&gt;"",M64&lt;-'Part Summary'!$B$4,N64&lt;-'Part Summary'!$B$4),"Faster than quoted","OK"))))</f>
        <v/>
      </c>
    </row>
    <row r="65" customFormat="false" ht="15" hidden="false" customHeight="false" outlineLevel="0" collapsed="false">
      <c r="A65" s="17"/>
      <c r="B65" s="14"/>
      <c r="C65" s="14"/>
      <c r="D65" s="14"/>
      <c r="E65" s="14"/>
      <c r="F65" s="15"/>
      <c r="G65" s="15"/>
      <c r="H65" s="15"/>
      <c r="I65" s="14"/>
      <c r="J65" s="18" t="str">
        <f aca="false">IF($C65="","",IFERROR(INDEX(Parts!$E$5:$E$204,MATCH($C65,Parts!$A$5:$A$204,0)),""))</f>
        <v/>
      </c>
      <c r="K65" s="18" t="str">
        <f aca="false">IF($C65="","",IFERROR(N($F65)*INDEX(Parts!$F$5:$F$204,MATCH($C65,Parts!$A$5:$A$204,0))/60,""))</f>
        <v/>
      </c>
      <c r="L65" s="19" t="str">
        <f aca="false">IF(OR($C65="",N($F65)=0),"",N($H65)*60/$F65)</f>
        <v/>
      </c>
      <c r="M65" s="20" t="str">
        <f aca="false">IF(OR($C65="",N(J65)=0,$G65=""),"",($G65-J65)/J65)</f>
        <v/>
      </c>
      <c r="N65" s="20" t="str">
        <f aca="false">IF(OR($C65="",N(K65)=0,$H65=""),"",($H65-K65)/K65)</f>
        <v/>
      </c>
      <c r="O65" s="21" t="str">
        <f aca="false">IF($C65="","",IF(ISNA(MATCH($C65,Parts!$A$5:$A$204,0)),"Part not found",IF(OR(N(M65)&gt;'Part Summary'!$B$4,N(N65)&gt;'Part Summary'!$B$4),"OVER QUOTE",IF(AND(M65&lt;&gt;"",N65&lt;&gt;"",M65&lt;-'Part Summary'!$B$4,N65&lt;-'Part Summary'!$B$4),"Faster than quoted","OK"))))</f>
        <v/>
      </c>
    </row>
    <row r="66" customFormat="false" ht="15" hidden="false" customHeight="false" outlineLevel="0" collapsed="false">
      <c r="A66" s="17"/>
      <c r="B66" s="14"/>
      <c r="C66" s="14"/>
      <c r="D66" s="14"/>
      <c r="E66" s="14"/>
      <c r="F66" s="15"/>
      <c r="G66" s="15"/>
      <c r="H66" s="15"/>
      <c r="I66" s="14"/>
      <c r="J66" s="18" t="str">
        <f aca="false">IF($C66="","",IFERROR(INDEX(Parts!$E$5:$E$204,MATCH($C66,Parts!$A$5:$A$204,0)),""))</f>
        <v/>
      </c>
      <c r="K66" s="18" t="str">
        <f aca="false">IF($C66="","",IFERROR(N($F66)*INDEX(Parts!$F$5:$F$204,MATCH($C66,Parts!$A$5:$A$204,0))/60,""))</f>
        <v/>
      </c>
      <c r="L66" s="19" t="str">
        <f aca="false">IF(OR($C66="",N($F66)=0),"",N($H66)*60/$F66)</f>
        <v/>
      </c>
      <c r="M66" s="20" t="str">
        <f aca="false">IF(OR($C66="",N(J66)=0,$G66=""),"",($G66-J66)/J66)</f>
        <v/>
      </c>
      <c r="N66" s="20" t="str">
        <f aca="false">IF(OR($C66="",N(K66)=0,$H66=""),"",($H66-K66)/K66)</f>
        <v/>
      </c>
      <c r="O66" s="21" t="str">
        <f aca="false">IF($C66="","",IF(ISNA(MATCH($C66,Parts!$A$5:$A$204,0)),"Part not found",IF(OR(N(M66)&gt;'Part Summary'!$B$4,N(N66)&gt;'Part Summary'!$B$4),"OVER QUOTE",IF(AND(M66&lt;&gt;"",N66&lt;&gt;"",M66&lt;-'Part Summary'!$B$4,N66&lt;-'Part Summary'!$B$4),"Faster than quoted","OK"))))</f>
        <v/>
      </c>
    </row>
    <row r="67" customFormat="false" ht="15" hidden="false" customHeight="false" outlineLevel="0" collapsed="false">
      <c r="A67" s="17"/>
      <c r="B67" s="14"/>
      <c r="C67" s="14"/>
      <c r="D67" s="14"/>
      <c r="E67" s="14"/>
      <c r="F67" s="15"/>
      <c r="G67" s="15"/>
      <c r="H67" s="15"/>
      <c r="I67" s="14"/>
      <c r="J67" s="18" t="str">
        <f aca="false">IF($C67="","",IFERROR(INDEX(Parts!$E$5:$E$204,MATCH($C67,Parts!$A$5:$A$204,0)),""))</f>
        <v/>
      </c>
      <c r="K67" s="18" t="str">
        <f aca="false">IF($C67="","",IFERROR(N($F67)*INDEX(Parts!$F$5:$F$204,MATCH($C67,Parts!$A$5:$A$204,0))/60,""))</f>
        <v/>
      </c>
      <c r="L67" s="19" t="str">
        <f aca="false">IF(OR($C67="",N($F67)=0),"",N($H67)*60/$F67)</f>
        <v/>
      </c>
      <c r="M67" s="20" t="str">
        <f aca="false">IF(OR($C67="",N(J67)=0,$G67=""),"",($G67-J67)/J67)</f>
        <v/>
      </c>
      <c r="N67" s="20" t="str">
        <f aca="false">IF(OR($C67="",N(K67)=0,$H67=""),"",($H67-K67)/K67)</f>
        <v/>
      </c>
      <c r="O67" s="21" t="str">
        <f aca="false">IF($C67="","",IF(ISNA(MATCH($C67,Parts!$A$5:$A$204,0)),"Part not found",IF(OR(N(M67)&gt;'Part Summary'!$B$4,N(N67)&gt;'Part Summary'!$B$4),"OVER QUOTE",IF(AND(M67&lt;&gt;"",N67&lt;&gt;"",M67&lt;-'Part Summary'!$B$4,N67&lt;-'Part Summary'!$B$4),"Faster than quoted","OK"))))</f>
        <v/>
      </c>
    </row>
    <row r="68" customFormat="false" ht="15" hidden="false" customHeight="false" outlineLevel="0" collapsed="false">
      <c r="A68" s="17"/>
      <c r="B68" s="14"/>
      <c r="C68" s="14"/>
      <c r="D68" s="14"/>
      <c r="E68" s="14"/>
      <c r="F68" s="15"/>
      <c r="G68" s="15"/>
      <c r="H68" s="15"/>
      <c r="I68" s="14"/>
      <c r="J68" s="18" t="str">
        <f aca="false">IF($C68="","",IFERROR(INDEX(Parts!$E$5:$E$204,MATCH($C68,Parts!$A$5:$A$204,0)),""))</f>
        <v/>
      </c>
      <c r="K68" s="18" t="str">
        <f aca="false">IF($C68="","",IFERROR(N($F68)*INDEX(Parts!$F$5:$F$204,MATCH($C68,Parts!$A$5:$A$204,0))/60,""))</f>
        <v/>
      </c>
      <c r="L68" s="19" t="str">
        <f aca="false">IF(OR($C68="",N($F68)=0),"",N($H68)*60/$F68)</f>
        <v/>
      </c>
      <c r="M68" s="20" t="str">
        <f aca="false">IF(OR($C68="",N(J68)=0,$G68=""),"",($G68-J68)/J68)</f>
        <v/>
      </c>
      <c r="N68" s="20" t="str">
        <f aca="false">IF(OR($C68="",N(K68)=0,$H68=""),"",($H68-K68)/K68)</f>
        <v/>
      </c>
      <c r="O68" s="21" t="str">
        <f aca="false">IF($C68="","",IF(ISNA(MATCH($C68,Parts!$A$5:$A$204,0)),"Part not found",IF(OR(N(M68)&gt;'Part Summary'!$B$4,N(N68)&gt;'Part Summary'!$B$4),"OVER QUOTE",IF(AND(M68&lt;&gt;"",N68&lt;&gt;"",M68&lt;-'Part Summary'!$B$4,N68&lt;-'Part Summary'!$B$4),"Faster than quoted","OK"))))</f>
        <v/>
      </c>
    </row>
    <row r="69" customFormat="false" ht="15" hidden="false" customHeight="false" outlineLevel="0" collapsed="false">
      <c r="A69" s="17"/>
      <c r="B69" s="14"/>
      <c r="C69" s="14"/>
      <c r="D69" s="14"/>
      <c r="E69" s="14"/>
      <c r="F69" s="15"/>
      <c r="G69" s="15"/>
      <c r="H69" s="15"/>
      <c r="I69" s="14"/>
      <c r="J69" s="18" t="str">
        <f aca="false">IF($C69="","",IFERROR(INDEX(Parts!$E$5:$E$204,MATCH($C69,Parts!$A$5:$A$204,0)),""))</f>
        <v/>
      </c>
      <c r="K69" s="18" t="str">
        <f aca="false">IF($C69="","",IFERROR(N($F69)*INDEX(Parts!$F$5:$F$204,MATCH($C69,Parts!$A$5:$A$204,0))/60,""))</f>
        <v/>
      </c>
      <c r="L69" s="19" t="str">
        <f aca="false">IF(OR($C69="",N($F69)=0),"",N($H69)*60/$F69)</f>
        <v/>
      </c>
      <c r="M69" s="20" t="str">
        <f aca="false">IF(OR($C69="",N(J69)=0,$G69=""),"",($G69-J69)/J69)</f>
        <v/>
      </c>
      <c r="N69" s="20" t="str">
        <f aca="false">IF(OR($C69="",N(K69)=0,$H69=""),"",($H69-K69)/K69)</f>
        <v/>
      </c>
      <c r="O69" s="21" t="str">
        <f aca="false">IF($C69="","",IF(ISNA(MATCH($C69,Parts!$A$5:$A$204,0)),"Part not found",IF(OR(N(M69)&gt;'Part Summary'!$B$4,N(N69)&gt;'Part Summary'!$B$4),"OVER QUOTE",IF(AND(M69&lt;&gt;"",N69&lt;&gt;"",M69&lt;-'Part Summary'!$B$4,N69&lt;-'Part Summary'!$B$4),"Faster than quoted","OK"))))</f>
        <v/>
      </c>
    </row>
    <row r="70" customFormat="false" ht="15" hidden="false" customHeight="false" outlineLevel="0" collapsed="false">
      <c r="A70" s="17"/>
      <c r="B70" s="14"/>
      <c r="C70" s="14"/>
      <c r="D70" s="14"/>
      <c r="E70" s="14"/>
      <c r="F70" s="15"/>
      <c r="G70" s="15"/>
      <c r="H70" s="15"/>
      <c r="I70" s="14"/>
      <c r="J70" s="18" t="str">
        <f aca="false">IF($C70="","",IFERROR(INDEX(Parts!$E$5:$E$204,MATCH($C70,Parts!$A$5:$A$204,0)),""))</f>
        <v/>
      </c>
      <c r="K70" s="18" t="str">
        <f aca="false">IF($C70="","",IFERROR(N($F70)*INDEX(Parts!$F$5:$F$204,MATCH($C70,Parts!$A$5:$A$204,0))/60,""))</f>
        <v/>
      </c>
      <c r="L70" s="19" t="str">
        <f aca="false">IF(OR($C70="",N($F70)=0),"",N($H70)*60/$F70)</f>
        <v/>
      </c>
      <c r="M70" s="20" t="str">
        <f aca="false">IF(OR($C70="",N(J70)=0,$G70=""),"",($G70-J70)/J70)</f>
        <v/>
      </c>
      <c r="N70" s="20" t="str">
        <f aca="false">IF(OR($C70="",N(K70)=0,$H70=""),"",($H70-K70)/K70)</f>
        <v/>
      </c>
      <c r="O70" s="21" t="str">
        <f aca="false">IF($C70="","",IF(ISNA(MATCH($C70,Parts!$A$5:$A$204,0)),"Part not found",IF(OR(N(M70)&gt;'Part Summary'!$B$4,N(N70)&gt;'Part Summary'!$B$4),"OVER QUOTE",IF(AND(M70&lt;&gt;"",N70&lt;&gt;"",M70&lt;-'Part Summary'!$B$4,N70&lt;-'Part Summary'!$B$4),"Faster than quoted","OK"))))</f>
        <v/>
      </c>
    </row>
    <row r="71" customFormat="false" ht="15" hidden="false" customHeight="false" outlineLevel="0" collapsed="false">
      <c r="A71" s="17"/>
      <c r="B71" s="14"/>
      <c r="C71" s="14"/>
      <c r="D71" s="14"/>
      <c r="E71" s="14"/>
      <c r="F71" s="15"/>
      <c r="G71" s="15"/>
      <c r="H71" s="15"/>
      <c r="I71" s="14"/>
      <c r="J71" s="18" t="str">
        <f aca="false">IF($C71="","",IFERROR(INDEX(Parts!$E$5:$E$204,MATCH($C71,Parts!$A$5:$A$204,0)),""))</f>
        <v/>
      </c>
      <c r="K71" s="18" t="str">
        <f aca="false">IF($C71="","",IFERROR(N($F71)*INDEX(Parts!$F$5:$F$204,MATCH($C71,Parts!$A$5:$A$204,0))/60,""))</f>
        <v/>
      </c>
      <c r="L71" s="19" t="str">
        <f aca="false">IF(OR($C71="",N($F71)=0),"",N($H71)*60/$F71)</f>
        <v/>
      </c>
      <c r="M71" s="20" t="str">
        <f aca="false">IF(OR($C71="",N(J71)=0,$G71=""),"",($G71-J71)/J71)</f>
        <v/>
      </c>
      <c r="N71" s="20" t="str">
        <f aca="false">IF(OR($C71="",N(K71)=0,$H71=""),"",($H71-K71)/K71)</f>
        <v/>
      </c>
      <c r="O71" s="21" t="str">
        <f aca="false">IF($C71="","",IF(ISNA(MATCH($C71,Parts!$A$5:$A$204,0)),"Part not found",IF(OR(N(M71)&gt;'Part Summary'!$B$4,N(N71)&gt;'Part Summary'!$B$4),"OVER QUOTE",IF(AND(M71&lt;&gt;"",N71&lt;&gt;"",M71&lt;-'Part Summary'!$B$4,N71&lt;-'Part Summary'!$B$4),"Faster than quoted","OK"))))</f>
        <v/>
      </c>
    </row>
    <row r="72" customFormat="false" ht="15" hidden="false" customHeight="false" outlineLevel="0" collapsed="false">
      <c r="A72" s="17"/>
      <c r="B72" s="14"/>
      <c r="C72" s="14"/>
      <c r="D72" s="14"/>
      <c r="E72" s="14"/>
      <c r="F72" s="15"/>
      <c r="G72" s="15"/>
      <c r="H72" s="15"/>
      <c r="I72" s="14"/>
      <c r="J72" s="18" t="str">
        <f aca="false">IF($C72="","",IFERROR(INDEX(Parts!$E$5:$E$204,MATCH($C72,Parts!$A$5:$A$204,0)),""))</f>
        <v/>
      </c>
      <c r="K72" s="18" t="str">
        <f aca="false">IF($C72="","",IFERROR(N($F72)*INDEX(Parts!$F$5:$F$204,MATCH($C72,Parts!$A$5:$A$204,0))/60,""))</f>
        <v/>
      </c>
      <c r="L72" s="19" t="str">
        <f aca="false">IF(OR($C72="",N($F72)=0),"",N($H72)*60/$F72)</f>
        <v/>
      </c>
      <c r="M72" s="20" t="str">
        <f aca="false">IF(OR($C72="",N(J72)=0,$G72=""),"",($G72-J72)/J72)</f>
        <v/>
      </c>
      <c r="N72" s="20" t="str">
        <f aca="false">IF(OR($C72="",N(K72)=0,$H72=""),"",($H72-K72)/K72)</f>
        <v/>
      </c>
      <c r="O72" s="21" t="str">
        <f aca="false">IF($C72="","",IF(ISNA(MATCH($C72,Parts!$A$5:$A$204,0)),"Part not found",IF(OR(N(M72)&gt;'Part Summary'!$B$4,N(N72)&gt;'Part Summary'!$B$4),"OVER QUOTE",IF(AND(M72&lt;&gt;"",N72&lt;&gt;"",M72&lt;-'Part Summary'!$B$4,N72&lt;-'Part Summary'!$B$4),"Faster than quoted","OK"))))</f>
        <v/>
      </c>
    </row>
    <row r="73" customFormat="false" ht="15" hidden="false" customHeight="false" outlineLevel="0" collapsed="false">
      <c r="A73" s="17"/>
      <c r="B73" s="14"/>
      <c r="C73" s="14"/>
      <c r="D73" s="14"/>
      <c r="E73" s="14"/>
      <c r="F73" s="15"/>
      <c r="G73" s="15"/>
      <c r="H73" s="15"/>
      <c r="I73" s="14"/>
      <c r="J73" s="18" t="str">
        <f aca="false">IF($C73="","",IFERROR(INDEX(Parts!$E$5:$E$204,MATCH($C73,Parts!$A$5:$A$204,0)),""))</f>
        <v/>
      </c>
      <c r="K73" s="18" t="str">
        <f aca="false">IF($C73="","",IFERROR(N($F73)*INDEX(Parts!$F$5:$F$204,MATCH($C73,Parts!$A$5:$A$204,0))/60,""))</f>
        <v/>
      </c>
      <c r="L73" s="19" t="str">
        <f aca="false">IF(OR($C73="",N($F73)=0),"",N($H73)*60/$F73)</f>
        <v/>
      </c>
      <c r="M73" s="20" t="str">
        <f aca="false">IF(OR($C73="",N(J73)=0,$G73=""),"",($G73-J73)/J73)</f>
        <v/>
      </c>
      <c r="N73" s="20" t="str">
        <f aca="false">IF(OR($C73="",N(K73)=0,$H73=""),"",($H73-K73)/K73)</f>
        <v/>
      </c>
      <c r="O73" s="21" t="str">
        <f aca="false">IF($C73="","",IF(ISNA(MATCH($C73,Parts!$A$5:$A$204,0)),"Part not found",IF(OR(N(M73)&gt;'Part Summary'!$B$4,N(N73)&gt;'Part Summary'!$B$4),"OVER QUOTE",IF(AND(M73&lt;&gt;"",N73&lt;&gt;"",M73&lt;-'Part Summary'!$B$4,N73&lt;-'Part Summary'!$B$4),"Faster than quoted","OK"))))</f>
        <v/>
      </c>
    </row>
    <row r="74" customFormat="false" ht="15" hidden="false" customHeight="false" outlineLevel="0" collapsed="false">
      <c r="A74" s="17"/>
      <c r="B74" s="14"/>
      <c r="C74" s="14"/>
      <c r="D74" s="14"/>
      <c r="E74" s="14"/>
      <c r="F74" s="15"/>
      <c r="G74" s="15"/>
      <c r="H74" s="15"/>
      <c r="I74" s="14"/>
      <c r="J74" s="18" t="str">
        <f aca="false">IF($C74="","",IFERROR(INDEX(Parts!$E$5:$E$204,MATCH($C74,Parts!$A$5:$A$204,0)),""))</f>
        <v/>
      </c>
      <c r="K74" s="18" t="str">
        <f aca="false">IF($C74="","",IFERROR(N($F74)*INDEX(Parts!$F$5:$F$204,MATCH($C74,Parts!$A$5:$A$204,0))/60,""))</f>
        <v/>
      </c>
      <c r="L74" s="19" t="str">
        <f aca="false">IF(OR($C74="",N($F74)=0),"",N($H74)*60/$F74)</f>
        <v/>
      </c>
      <c r="M74" s="20" t="str">
        <f aca="false">IF(OR($C74="",N(J74)=0,$G74=""),"",($G74-J74)/J74)</f>
        <v/>
      </c>
      <c r="N74" s="20" t="str">
        <f aca="false">IF(OR($C74="",N(K74)=0,$H74=""),"",($H74-K74)/K74)</f>
        <v/>
      </c>
      <c r="O74" s="21" t="str">
        <f aca="false">IF($C74="","",IF(ISNA(MATCH($C74,Parts!$A$5:$A$204,0)),"Part not found",IF(OR(N(M74)&gt;'Part Summary'!$B$4,N(N74)&gt;'Part Summary'!$B$4),"OVER QUOTE",IF(AND(M74&lt;&gt;"",N74&lt;&gt;"",M74&lt;-'Part Summary'!$B$4,N74&lt;-'Part Summary'!$B$4),"Faster than quoted","OK"))))</f>
        <v/>
      </c>
    </row>
    <row r="75" customFormat="false" ht="15" hidden="false" customHeight="false" outlineLevel="0" collapsed="false">
      <c r="A75" s="17"/>
      <c r="B75" s="14"/>
      <c r="C75" s="14"/>
      <c r="D75" s="14"/>
      <c r="E75" s="14"/>
      <c r="F75" s="15"/>
      <c r="G75" s="15"/>
      <c r="H75" s="15"/>
      <c r="I75" s="14"/>
      <c r="J75" s="18" t="str">
        <f aca="false">IF($C75="","",IFERROR(INDEX(Parts!$E$5:$E$204,MATCH($C75,Parts!$A$5:$A$204,0)),""))</f>
        <v/>
      </c>
      <c r="K75" s="18" t="str">
        <f aca="false">IF($C75="","",IFERROR(N($F75)*INDEX(Parts!$F$5:$F$204,MATCH($C75,Parts!$A$5:$A$204,0))/60,""))</f>
        <v/>
      </c>
      <c r="L75" s="19" t="str">
        <f aca="false">IF(OR($C75="",N($F75)=0),"",N($H75)*60/$F75)</f>
        <v/>
      </c>
      <c r="M75" s="20" t="str">
        <f aca="false">IF(OR($C75="",N(J75)=0,$G75=""),"",($G75-J75)/J75)</f>
        <v/>
      </c>
      <c r="N75" s="20" t="str">
        <f aca="false">IF(OR($C75="",N(K75)=0,$H75=""),"",($H75-K75)/K75)</f>
        <v/>
      </c>
      <c r="O75" s="21" t="str">
        <f aca="false">IF($C75="","",IF(ISNA(MATCH($C75,Parts!$A$5:$A$204,0)),"Part not found",IF(OR(N(M75)&gt;'Part Summary'!$B$4,N(N75)&gt;'Part Summary'!$B$4),"OVER QUOTE",IF(AND(M75&lt;&gt;"",N75&lt;&gt;"",M75&lt;-'Part Summary'!$B$4,N75&lt;-'Part Summary'!$B$4),"Faster than quoted","OK"))))</f>
        <v/>
      </c>
    </row>
    <row r="76" customFormat="false" ht="15" hidden="false" customHeight="false" outlineLevel="0" collapsed="false">
      <c r="A76" s="17"/>
      <c r="B76" s="14"/>
      <c r="C76" s="14"/>
      <c r="D76" s="14"/>
      <c r="E76" s="14"/>
      <c r="F76" s="15"/>
      <c r="G76" s="15"/>
      <c r="H76" s="15"/>
      <c r="I76" s="14"/>
      <c r="J76" s="18" t="str">
        <f aca="false">IF($C76="","",IFERROR(INDEX(Parts!$E$5:$E$204,MATCH($C76,Parts!$A$5:$A$204,0)),""))</f>
        <v/>
      </c>
      <c r="K76" s="18" t="str">
        <f aca="false">IF($C76="","",IFERROR(N($F76)*INDEX(Parts!$F$5:$F$204,MATCH($C76,Parts!$A$5:$A$204,0))/60,""))</f>
        <v/>
      </c>
      <c r="L76" s="19" t="str">
        <f aca="false">IF(OR($C76="",N($F76)=0),"",N($H76)*60/$F76)</f>
        <v/>
      </c>
      <c r="M76" s="20" t="str">
        <f aca="false">IF(OR($C76="",N(J76)=0,$G76=""),"",($G76-J76)/J76)</f>
        <v/>
      </c>
      <c r="N76" s="20" t="str">
        <f aca="false">IF(OR($C76="",N(K76)=0,$H76=""),"",($H76-K76)/K76)</f>
        <v/>
      </c>
      <c r="O76" s="21" t="str">
        <f aca="false">IF($C76="","",IF(ISNA(MATCH($C76,Parts!$A$5:$A$204,0)),"Part not found",IF(OR(N(M76)&gt;'Part Summary'!$B$4,N(N76)&gt;'Part Summary'!$B$4),"OVER QUOTE",IF(AND(M76&lt;&gt;"",N76&lt;&gt;"",M76&lt;-'Part Summary'!$B$4,N76&lt;-'Part Summary'!$B$4),"Faster than quoted","OK"))))</f>
        <v/>
      </c>
    </row>
    <row r="77" customFormat="false" ht="15" hidden="false" customHeight="false" outlineLevel="0" collapsed="false">
      <c r="A77" s="17"/>
      <c r="B77" s="14"/>
      <c r="C77" s="14"/>
      <c r="D77" s="14"/>
      <c r="E77" s="14"/>
      <c r="F77" s="15"/>
      <c r="G77" s="15"/>
      <c r="H77" s="15"/>
      <c r="I77" s="14"/>
      <c r="J77" s="18" t="str">
        <f aca="false">IF($C77="","",IFERROR(INDEX(Parts!$E$5:$E$204,MATCH($C77,Parts!$A$5:$A$204,0)),""))</f>
        <v/>
      </c>
      <c r="K77" s="18" t="str">
        <f aca="false">IF($C77="","",IFERROR(N($F77)*INDEX(Parts!$F$5:$F$204,MATCH($C77,Parts!$A$5:$A$204,0))/60,""))</f>
        <v/>
      </c>
      <c r="L77" s="19" t="str">
        <f aca="false">IF(OR($C77="",N($F77)=0),"",N($H77)*60/$F77)</f>
        <v/>
      </c>
      <c r="M77" s="20" t="str">
        <f aca="false">IF(OR($C77="",N(J77)=0,$G77=""),"",($G77-J77)/J77)</f>
        <v/>
      </c>
      <c r="N77" s="20" t="str">
        <f aca="false">IF(OR($C77="",N(K77)=0,$H77=""),"",($H77-K77)/K77)</f>
        <v/>
      </c>
      <c r="O77" s="21" t="str">
        <f aca="false">IF($C77="","",IF(ISNA(MATCH($C77,Parts!$A$5:$A$204,0)),"Part not found",IF(OR(N(M77)&gt;'Part Summary'!$B$4,N(N77)&gt;'Part Summary'!$B$4),"OVER QUOTE",IF(AND(M77&lt;&gt;"",N77&lt;&gt;"",M77&lt;-'Part Summary'!$B$4,N77&lt;-'Part Summary'!$B$4),"Faster than quoted","OK"))))</f>
        <v/>
      </c>
    </row>
    <row r="78" customFormat="false" ht="15" hidden="false" customHeight="false" outlineLevel="0" collapsed="false">
      <c r="A78" s="17"/>
      <c r="B78" s="14"/>
      <c r="C78" s="14"/>
      <c r="D78" s="14"/>
      <c r="E78" s="14"/>
      <c r="F78" s="15"/>
      <c r="G78" s="15"/>
      <c r="H78" s="15"/>
      <c r="I78" s="14"/>
      <c r="J78" s="18" t="str">
        <f aca="false">IF($C78="","",IFERROR(INDEX(Parts!$E$5:$E$204,MATCH($C78,Parts!$A$5:$A$204,0)),""))</f>
        <v/>
      </c>
      <c r="K78" s="18" t="str">
        <f aca="false">IF($C78="","",IFERROR(N($F78)*INDEX(Parts!$F$5:$F$204,MATCH($C78,Parts!$A$5:$A$204,0))/60,""))</f>
        <v/>
      </c>
      <c r="L78" s="19" t="str">
        <f aca="false">IF(OR($C78="",N($F78)=0),"",N($H78)*60/$F78)</f>
        <v/>
      </c>
      <c r="M78" s="20" t="str">
        <f aca="false">IF(OR($C78="",N(J78)=0,$G78=""),"",($G78-J78)/J78)</f>
        <v/>
      </c>
      <c r="N78" s="20" t="str">
        <f aca="false">IF(OR($C78="",N(K78)=0,$H78=""),"",($H78-K78)/K78)</f>
        <v/>
      </c>
      <c r="O78" s="21" t="str">
        <f aca="false">IF($C78="","",IF(ISNA(MATCH($C78,Parts!$A$5:$A$204,0)),"Part not found",IF(OR(N(M78)&gt;'Part Summary'!$B$4,N(N78)&gt;'Part Summary'!$B$4),"OVER QUOTE",IF(AND(M78&lt;&gt;"",N78&lt;&gt;"",M78&lt;-'Part Summary'!$B$4,N78&lt;-'Part Summary'!$B$4),"Faster than quoted","OK"))))</f>
        <v/>
      </c>
    </row>
    <row r="79" customFormat="false" ht="15" hidden="false" customHeight="false" outlineLevel="0" collapsed="false">
      <c r="A79" s="17"/>
      <c r="B79" s="14"/>
      <c r="C79" s="14"/>
      <c r="D79" s="14"/>
      <c r="E79" s="14"/>
      <c r="F79" s="15"/>
      <c r="G79" s="15"/>
      <c r="H79" s="15"/>
      <c r="I79" s="14"/>
      <c r="J79" s="18" t="str">
        <f aca="false">IF($C79="","",IFERROR(INDEX(Parts!$E$5:$E$204,MATCH($C79,Parts!$A$5:$A$204,0)),""))</f>
        <v/>
      </c>
      <c r="K79" s="18" t="str">
        <f aca="false">IF($C79="","",IFERROR(N($F79)*INDEX(Parts!$F$5:$F$204,MATCH($C79,Parts!$A$5:$A$204,0))/60,""))</f>
        <v/>
      </c>
      <c r="L79" s="19" t="str">
        <f aca="false">IF(OR($C79="",N($F79)=0),"",N($H79)*60/$F79)</f>
        <v/>
      </c>
      <c r="M79" s="20" t="str">
        <f aca="false">IF(OR($C79="",N(J79)=0,$G79=""),"",($G79-J79)/J79)</f>
        <v/>
      </c>
      <c r="N79" s="20" t="str">
        <f aca="false">IF(OR($C79="",N(K79)=0,$H79=""),"",($H79-K79)/K79)</f>
        <v/>
      </c>
      <c r="O79" s="21" t="str">
        <f aca="false">IF($C79="","",IF(ISNA(MATCH($C79,Parts!$A$5:$A$204,0)),"Part not found",IF(OR(N(M79)&gt;'Part Summary'!$B$4,N(N79)&gt;'Part Summary'!$B$4),"OVER QUOTE",IF(AND(M79&lt;&gt;"",N79&lt;&gt;"",M79&lt;-'Part Summary'!$B$4,N79&lt;-'Part Summary'!$B$4),"Faster than quoted","OK"))))</f>
        <v/>
      </c>
    </row>
    <row r="80" customFormat="false" ht="15" hidden="false" customHeight="false" outlineLevel="0" collapsed="false">
      <c r="A80" s="17"/>
      <c r="B80" s="14"/>
      <c r="C80" s="14"/>
      <c r="D80" s="14"/>
      <c r="E80" s="14"/>
      <c r="F80" s="15"/>
      <c r="G80" s="15"/>
      <c r="H80" s="15"/>
      <c r="I80" s="14"/>
      <c r="J80" s="18" t="str">
        <f aca="false">IF($C80="","",IFERROR(INDEX(Parts!$E$5:$E$204,MATCH($C80,Parts!$A$5:$A$204,0)),""))</f>
        <v/>
      </c>
      <c r="K80" s="18" t="str">
        <f aca="false">IF($C80="","",IFERROR(N($F80)*INDEX(Parts!$F$5:$F$204,MATCH($C80,Parts!$A$5:$A$204,0))/60,""))</f>
        <v/>
      </c>
      <c r="L80" s="19" t="str">
        <f aca="false">IF(OR($C80="",N($F80)=0),"",N($H80)*60/$F80)</f>
        <v/>
      </c>
      <c r="M80" s="20" t="str">
        <f aca="false">IF(OR($C80="",N(J80)=0,$G80=""),"",($G80-J80)/J80)</f>
        <v/>
      </c>
      <c r="N80" s="20" t="str">
        <f aca="false">IF(OR($C80="",N(K80)=0,$H80=""),"",($H80-K80)/K80)</f>
        <v/>
      </c>
      <c r="O80" s="21" t="str">
        <f aca="false">IF($C80="","",IF(ISNA(MATCH($C80,Parts!$A$5:$A$204,0)),"Part not found",IF(OR(N(M80)&gt;'Part Summary'!$B$4,N(N80)&gt;'Part Summary'!$B$4),"OVER QUOTE",IF(AND(M80&lt;&gt;"",N80&lt;&gt;"",M80&lt;-'Part Summary'!$B$4,N80&lt;-'Part Summary'!$B$4),"Faster than quoted","OK"))))</f>
        <v/>
      </c>
    </row>
    <row r="81" customFormat="false" ht="15" hidden="false" customHeight="false" outlineLevel="0" collapsed="false">
      <c r="A81" s="17"/>
      <c r="B81" s="14"/>
      <c r="C81" s="14"/>
      <c r="D81" s="14"/>
      <c r="E81" s="14"/>
      <c r="F81" s="15"/>
      <c r="G81" s="15"/>
      <c r="H81" s="15"/>
      <c r="I81" s="14"/>
      <c r="J81" s="18" t="str">
        <f aca="false">IF($C81="","",IFERROR(INDEX(Parts!$E$5:$E$204,MATCH($C81,Parts!$A$5:$A$204,0)),""))</f>
        <v/>
      </c>
      <c r="K81" s="18" t="str">
        <f aca="false">IF($C81="","",IFERROR(N($F81)*INDEX(Parts!$F$5:$F$204,MATCH($C81,Parts!$A$5:$A$204,0))/60,""))</f>
        <v/>
      </c>
      <c r="L81" s="19" t="str">
        <f aca="false">IF(OR($C81="",N($F81)=0),"",N($H81)*60/$F81)</f>
        <v/>
      </c>
      <c r="M81" s="20" t="str">
        <f aca="false">IF(OR($C81="",N(J81)=0,$G81=""),"",($G81-J81)/J81)</f>
        <v/>
      </c>
      <c r="N81" s="20" t="str">
        <f aca="false">IF(OR($C81="",N(K81)=0,$H81=""),"",($H81-K81)/K81)</f>
        <v/>
      </c>
      <c r="O81" s="21" t="str">
        <f aca="false">IF($C81="","",IF(ISNA(MATCH($C81,Parts!$A$5:$A$204,0)),"Part not found",IF(OR(N(M81)&gt;'Part Summary'!$B$4,N(N81)&gt;'Part Summary'!$B$4),"OVER QUOTE",IF(AND(M81&lt;&gt;"",N81&lt;&gt;"",M81&lt;-'Part Summary'!$B$4,N81&lt;-'Part Summary'!$B$4),"Faster than quoted","OK"))))</f>
        <v/>
      </c>
    </row>
    <row r="82" customFormat="false" ht="15" hidden="false" customHeight="false" outlineLevel="0" collapsed="false">
      <c r="A82" s="17"/>
      <c r="B82" s="14"/>
      <c r="C82" s="14"/>
      <c r="D82" s="14"/>
      <c r="E82" s="14"/>
      <c r="F82" s="15"/>
      <c r="G82" s="15"/>
      <c r="H82" s="15"/>
      <c r="I82" s="14"/>
      <c r="J82" s="18" t="str">
        <f aca="false">IF($C82="","",IFERROR(INDEX(Parts!$E$5:$E$204,MATCH($C82,Parts!$A$5:$A$204,0)),""))</f>
        <v/>
      </c>
      <c r="K82" s="18" t="str">
        <f aca="false">IF($C82="","",IFERROR(N($F82)*INDEX(Parts!$F$5:$F$204,MATCH($C82,Parts!$A$5:$A$204,0))/60,""))</f>
        <v/>
      </c>
      <c r="L82" s="19" t="str">
        <f aca="false">IF(OR($C82="",N($F82)=0),"",N($H82)*60/$F82)</f>
        <v/>
      </c>
      <c r="M82" s="20" t="str">
        <f aca="false">IF(OR($C82="",N(J82)=0,$G82=""),"",($G82-J82)/J82)</f>
        <v/>
      </c>
      <c r="N82" s="20" t="str">
        <f aca="false">IF(OR($C82="",N(K82)=0,$H82=""),"",($H82-K82)/K82)</f>
        <v/>
      </c>
      <c r="O82" s="21" t="str">
        <f aca="false">IF($C82="","",IF(ISNA(MATCH($C82,Parts!$A$5:$A$204,0)),"Part not found",IF(OR(N(M82)&gt;'Part Summary'!$B$4,N(N82)&gt;'Part Summary'!$B$4),"OVER QUOTE",IF(AND(M82&lt;&gt;"",N82&lt;&gt;"",M82&lt;-'Part Summary'!$B$4,N82&lt;-'Part Summary'!$B$4),"Faster than quoted","OK"))))</f>
        <v/>
      </c>
    </row>
    <row r="83" customFormat="false" ht="15" hidden="false" customHeight="false" outlineLevel="0" collapsed="false">
      <c r="A83" s="17"/>
      <c r="B83" s="14"/>
      <c r="C83" s="14"/>
      <c r="D83" s="14"/>
      <c r="E83" s="14"/>
      <c r="F83" s="15"/>
      <c r="G83" s="15"/>
      <c r="H83" s="15"/>
      <c r="I83" s="14"/>
      <c r="J83" s="18" t="str">
        <f aca="false">IF($C83="","",IFERROR(INDEX(Parts!$E$5:$E$204,MATCH($C83,Parts!$A$5:$A$204,0)),""))</f>
        <v/>
      </c>
      <c r="K83" s="18" t="str">
        <f aca="false">IF($C83="","",IFERROR(N($F83)*INDEX(Parts!$F$5:$F$204,MATCH($C83,Parts!$A$5:$A$204,0))/60,""))</f>
        <v/>
      </c>
      <c r="L83" s="19" t="str">
        <f aca="false">IF(OR($C83="",N($F83)=0),"",N($H83)*60/$F83)</f>
        <v/>
      </c>
      <c r="M83" s="20" t="str">
        <f aca="false">IF(OR($C83="",N(J83)=0,$G83=""),"",($G83-J83)/J83)</f>
        <v/>
      </c>
      <c r="N83" s="20" t="str">
        <f aca="false">IF(OR($C83="",N(K83)=0,$H83=""),"",($H83-K83)/K83)</f>
        <v/>
      </c>
      <c r="O83" s="21" t="str">
        <f aca="false">IF($C83="","",IF(ISNA(MATCH($C83,Parts!$A$5:$A$204,0)),"Part not found",IF(OR(N(M83)&gt;'Part Summary'!$B$4,N(N83)&gt;'Part Summary'!$B$4),"OVER QUOTE",IF(AND(M83&lt;&gt;"",N83&lt;&gt;"",M83&lt;-'Part Summary'!$B$4,N83&lt;-'Part Summary'!$B$4),"Faster than quoted","OK"))))</f>
        <v/>
      </c>
    </row>
    <row r="84" customFormat="false" ht="15" hidden="false" customHeight="false" outlineLevel="0" collapsed="false">
      <c r="A84" s="17"/>
      <c r="B84" s="14"/>
      <c r="C84" s="14"/>
      <c r="D84" s="14"/>
      <c r="E84" s="14"/>
      <c r="F84" s="15"/>
      <c r="G84" s="15"/>
      <c r="H84" s="15"/>
      <c r="I84" s="14"/>
      <c r="J84" s="18" t="str">
        <f aca="false">IF($C84="","",IFERROR(INDEX(Parts!$E$5:$E$204,MATCH($C84,Parts!$A$5:$A$204,0)),""))</f>
        <v/>
      </c>
      <c r="K84" s="18" t="str">
        <f aca="false">IF($C84="","",IFERROR(N($F84)*INDEX(Parts!$F$5:$F$204,MATCH($C84,Parts!$A$5:$A$204,0))/60,""))</f>
        <v/>
      </c>
      <c r="L84" s="19" t="str">
        <f aca="false">IF(OR($C84="",N($F84)=0),"",N($H84)*60/$F84)</f>
        <v/>
      </c>
      <c r="M84" s="20" t="str">
        <f aca="false">IF(OR($C84="",N(J84)=0,$G84=""),"",($G84-J84)/J84)</f>
        <v/>
      </c>
      <c r="N84" s="20" t="str">
        <f aca="false">IF(OR($C84="",N(K84)=0,$H84=""),"",($H84-K84)/K84)</f>
        <v/>
      </c>
      <c r="O84" s="21" t="str">
        <f aca="false">IF($C84="","",IF(ISNA(MATCH($C84,Parts!$A$5:$A$204,0)),"Part not found",IF(OR(N(M84)&gt;'Part Summary'!$B$4,N(N84)&gt;'Part Summary'!$B$4),"OVER QUOTE",IF(AND(M84&lt;&gt;"",N84&lt;&gt;"",M84&lt;-'Part Summary'!$B$4,N84&lt;-'Part Summary'!$B$4),"Faster than quoted","OK"))))</f>
        <v/>
      </c>
    </row>
    <row r="85" customFormat="false" ht="15" hidden="false" customHeight="false" outlineLevel="0" collapsed="false">
      <c r="A85" s="17"/>
      <c r="B85" s="14"/>
      <c r="C85" s="14"/>
      <c r="D85" s="14"/>
      <c r="E85" s="14"/>
      <c r="F85" s="15"/>
      <c r="G85" s="15"/>
      <c r="H85" s="15"/>
      <c r="I85" s="14"/>
      <c r="J85" s="18" t="str">
        <f aca="false">IF($C85="","",IFERROR(INDEX(Parts!$E$5:$E$204,MATCH($C85,Parts!$A$5:$A$204,0)),""))</f>
        <v/>
      </c>
      <c r="K85" s="18" t="str">
        <f aca="false">IF($C85="","",IFERROR(N($F85)*INDEX(Parts!$F$5:$F$204,MATCH($C85,Parts!$A$5:$A$204,0))/60,""))</f>
        <v/>
      </c>
      <c r="L85" s="19" t="str">
        <f aca="false">IF(OR($C85="",N($F85)=0),"",N($H85)*60/$F85)</f>
        <v/>
      </c>
      <c r="M85" s="20" t="str">
        <f aca="false">IF(OR($C85="",N(J85)=0,$G85=""),"",($G85-J85)/J85)</f>
        <v/>
      </c>
      <c r="N85" s="20" t="str">
        <f aca="false">IF(OR($C85="",N(K85)=0,$H85=""),"",($H85-K85)/K85)</f>
        <v/>
      </c>
      <c r="O85" s="21" t="str">
        <f aca="false">IF($C85="","",IF(ISNA(MATCH($C85,Parts!$A$5:$A$204,0)),"Part not found",IF(OR(N(M85)&gt;'Part Summary'!$B$4,N(N85)&gt;'Part Summary'!$B$4),"OVER QUOTE",IF(AND(M85&lt;&gt;"",N85&lt;&gt;"",M85&lt;-'Part Summary'!$B$4,N85&lt;-'Part Summary'!$B$4),"Faster than quoted","OK"))))</f>
        <v/>
      </c>
    </row>
    <row r="86" customFormat="false" ht="15" hidden="false" customHeight="false" outlineLevel="0" collapsed="false">
      <c r="A86" s="17"/>
      <c r="B86" s="14"/>
      <c r="C86" s="14"/>
      <c r="D86" s="14"/>
      <c r="E86" s="14"/>
      <c r="F86" s="15"/>
      <c r="G86" s="15"/>
      <c r="H86" s="15"/>
      <c r="I86" s="14"/>
      <c r="J86" s="18" t="str">
        <f aca="false">IF($C86="","",IFERROR(INDEX(Parts!$E$5:$E$204,MATCH($C86,Parts!$A$5:$A$204,0)),""))</f>
        <v/>
      </c>
      <c r="K86" s="18" t="str">
        <f aca="false">IF($C86="","",IFERROR(N($F86)*INDEX(Parts!$F$5:$F$204,MATCH($C86,Parts!$A$5:$A$204,0))/60,""))</f>
        <v/>
      </c>
      <c r="L86" s="19" t="str">
        <f aca="false">IF(OR($C86="",N($F86)=0),"",N($H86)*60/$F86)</f>
        <v/>
      </c>
      <c r="M86" s="20" t="str">
        <f aca="false">IF(OR($C86="",N(J86)=0,$G86=""),"",($G86-J86)/J86)</f>
        <v/>
      </c>
      <c r="N86" s="20" t="str">
        <f aca="false">IF(OR($C86="",N(K86)=0,$H86=""),"",($H86-K86)/K86)</f>
        <v/>
      </c>
      <c r="O86" s="21" t="str">
        <f aca="false">IF($C86="","",IF(ISNA(MATCH($C86,Parts!$A$5:$A$204,0)),"Part not found",IF(OR(N(M86)&gt;'Part Summary'!$B$4,N(N86)&gt;'Part Summary'!$B$4),"OVER QUOTE",IF(AND(M86&lt;&gt;"",N86&lt;&gt;"",M86&lt;-'Part Summary'!$B$4,N86&lt;-'Part Summary'!$B$4),"Faster than quoted","OK"))))</f>
        <v/>
      </c>
    </row>
    <row r="87" customFormat="false" ht="15" hidden="false" customHeight="false" outlineLevel="0" collapsed="false">
      <c r="A87" s="17"/>
      <c r="B87" s="14"/>
      <c r="C87" s="14"/>
      <c r="D87" s="14"/>
      <c r="E87" s="14"/>
      <c r="F87" s="15"/>
      <c r="G87" s="15"/>
      <c r="H87" s="15"/>
      <c r="I87" s="14"/>
      <c r="J87" s="18" t="str">
        <f aca="false">IF($C87="","",IFERROR(INDEX(Parts!$E$5:$E$204,MATCH($C87,Parts!$A$5:$A$204,0)),""))</f>
        <v/>
      </c>
      <c r="K87" s="18" t="str">
        <f aca="false">IF($C87="","",IFERROR(N($F87)*INDEX(Parts!$F$5:$F$204,MATCH($C87,Parts!$A$5:$A$204,0))/60,""))</f>
        <v/>
      </c>
      <c r="L87" s="19" t="str">
        <f aca="false">IF(OR($C87="",N($F87)=0),"",N($H87)*60/$F87)</f>
        <v/>
      </c>
      <c r="M87" s="20" t="str">
        <f aca="false">IF(OR($C87="",N(J87)=0,$G87=""),"",($G87-J87)/J87)</f>
        <v/>
      </c>
      <c r="N87" s="20" t="str">
        <f aca="false">IF(OR($C87="",N(K87)=0,$H87=""),"",($H87-K87)/K87)</f>
        <v/>
      </c>
      <c r="O87" s="21" t="str">
        <f aca="false">IF($C87="","",IF(ISNA(MATCH($C87,Parts!$A$5:$A$204,0)),"Part not found",IF(OR(N(M87)&gt;'Part Summary'!$B$4,N(N87)&gt;'Part Summary'!$B$4),"OVER QUOTE",IF(AND(M87&lt;&gt;"",N87&lt;&gt;"",M87&lt;-'Part Summary'!$B$4,N87&lt;-'Part Summary'!$B$4),"Faster than quoted","OK"))))</f>
        <v/>
      </c>
    </row>
    <row r="88" customFormat="false" ht="15" hidden="false" customHeight="false" outlineLevel="0" collapsed="false">
      <c r="A88" s="17"/>
      <c r="B88" s="14"/>
      <c r="C88" s="14"/>
      <c r="D88" s="14"/>
      <c r="E88" s="14"/>
      <c r="F88" s="15"/>
      <c r="G88" s="15"/>
      <c r="H88" s="15"/>
      <c r="I88" s="14"/>
      <c r="J88" s="18" t="str">
        <f aca="false">IF($C88="","",IFERROR(INDEX(Parts!$E$5:$E$204,MATCH($C88,Parts!$A$5:$A$204,0)),""))</f>
        <v/>
      </c>
      <c r="K88" s="18" t="str">
        <f aca="false">IF($C88="","",IFERROR(N($F88)*INDEX(Parts!$F$5:$F$204,MATCH($C88,Parts!$A$5:$A$204,0))/60,""))</f>
        <v/>
      </c>
      <c r="L88" s="19" t="str">
        <f aca="false">IF(OR($C88="",N($F88)=0),"",N($H88)*60/$F88)</f>
        <v/>
      </c>
      <c r="M88" s="20" t="str">
        <f aca="false">IF(OR($C88="",N(J88)=0,$G88=""),"",($G88-J88)/J88)</f>
        <v/>
      </c>
      <c r="N88" s="20" t="str">
        <f aca="false">IF(OR($C88="",N(K88)=0,$H88=""),"",($H88-K88)/K88)</f>
        <v/>
      </c>
      <c r="O88" s="21" t="str">
        <f aca="false">IF($C88="","",IF(ISNA(MATCH($C88,Parts!$A$5:$A$204,0)),"Part not found",IF(OR(N(M88)&gt;'Part Summary'!$B$4,N(N88)&gt;'Part Summary'!$B$4),"OVER QUOTE",IF(AND(M88&lt;&gt;"",N88&lt;&gt;"",M88&lt;-'Part Summary'!$B$4,N88&lt;-'Part Summary'!$B$4),"Faster than quoted","OK"))))</f>
        <v/>
      </c>
    </row>
    <row r="89" customFormat="false" ht="15" hidden="false" customHeight="false" outlineLevel="0" collapsed="false">
      <c r="A89" s="17"/>
      <c r="B89" s="14"/>
      <c r="C89" s="14"/>
      <c r="D89" s="14"/>
      <c r="E89" s="14"/>
      <c r="F89" s="15"/>
      <c r="G89" s="15"/>
      <c r="H89" s="15"/>
      <c r="I89" s="14"/>
      <c r="J89" s="18" t="str">
        <f aca="false">IF($C89="","",IFERROR(INDEX(Parts!$E$5:$E$204,MATCH($C89,Parts!$A$5:$A$204,0)),""))</f>
        <v/>
      </c>
      <c r="K89" s="18" t="str">
        <f aca="false">IF($C89="","",IFERROR(N($F89)*INDEX(Parts!$F$5:$F$204,MATCH($C89,Parts!$A$5:$A$204,0))/60,""))</f>
        <v/>
      </c>
      <c r="L89" s="19" t="str">
        <f aca="false">IF(OR($C89="",N($F89)=0),"",N($H89)*60/$F89)</f>
        <v/>
      </c>
      <c r="M89" s="20" t="str">
        <f aca="false">IF(OR($C89="",N(J89)=0,$G89=""),"",($G89-J89)/J89)</f>
        <v/>
      </c>
      <c r="N89" s="20" t="str">
        <f aca="false">IF(OR($C89="",N(K89)=0,$H89=""),"",($H89-K89)/K89)</f>
        <v/>
      </c>
      <c r="O89" s="21" t="str">
        <f aca="false">IF($C89="","",IF(ISNA(MATCH($C89,Parts!$A$5:$A$204,0)),"Part not found",IF(OR(N(M89)&gt;'Part Summary'!$B$4,N(N89)&gt;'Part Summary'!$B$4),"OVER QUOTE",IF(AND(M89&lt;&gt;"",N89&lt;&gt;"",M89&lt;-'Part Summary'!$B$4,N89&lt;-'Part Summary'!$B$4),"Faster than quoted","OK"))))</f>
        <v/>
      </c>
    </row>
    <row r="90" customFormat="false" ht="15" hidden="false" customHeight="false" outlineLevel="0" collapsed="false">
      <c r="A90" s="17"/>
      <c r="B90" s="14"/>
      <c r="C90" s="14"/>
      <c r="D90" s="14"/>
      <c r="E90" s="14"/>
      <c r="F90" s="15"/>
      <c r="G90" s="15"/>
      <c r="H90" s="15"/>
      <c r="I90" s="14"/>
      <c r="J90" s="18" t="str">
        <f aca="false">IF($C90="","",IFERROR(INDEX(Parts!$E$5:$E$204,MATCH($C90,Parts!$A$5:$A$204,0)),""))</f>
        <v/>
      </c>
      <c r="K90" s="18" t="str">
        <f aca="false">IF($C90="","",IFERROR(N($F90)*INDEX(Parts!$F$5:$F$204,MATCH($C90,Parts!$A$5:$A$204,0))/60,""))</f>
        <v/>
      </c>
      <c r="L90" s="19" t="str">
        <f aca="false">IF(OR($C90="",N($F90)=0),"",N($H90)*60/$F90)</f>
        <v/>
      </c>
      <c r="M90" s="20" t="str">
        <f aca="false">IF(OR($C90="",N(J90)=0,$G90=""),"",($G90-J90)/J90)</f>
        <v/>
      </c>
      <c r="N90" s="20" t="str">
        <f aca="false">IF(OR($C90="",N(K90)=0,$H90=""),"",($H90-K90)/K90)</f>
        <v/>
      </c>
      <c r="O90" s="21" t="str">
        <f aca="false">IF($C90="","",IF(ISNA(MATCH($C90,Parts!$A$5:$A$204,0)),"Part not found",IF(OR(N(M90)&gt;'Part Summary'!$B$4,N(N90)&gt;'Part Summary'!$B$4),"OVER QUOTE",IF(AND(M90&lt;&gt;"",N90&lt;&gt;"",M90&lt;-'Part Summary'!$B$4,N90&lt;-'Part Summary'!$B$4),"Faster than quoted","OK"))))</f>
        <v/>
      </c>
    </row>
    <row r="91" customFormat="false" ht="15" hidden="false" customHeight="false" outlineLevel="0" collapsed="false">
      <c r="A91" s="17"/>
      <c r="B91" s="14"/>
      <c r="C91" s="14"/>
      <c r="D91" s="14"/>
      <c r="E91" s="14"/>
      <c r="F91" s="15"/>
      <c r="G91" s="15"/>
      <c r="H91" s="15"/>
      <c r="I91" s="14"/>
      <c r="J91" s="18" t="str">
        <f aca="false">IF($C91="","",IFERROR(INDEX(Parts!$E$5:$E$204,MATCH($C91,Parts!$A$5:$A$204,0)),""))</f>
        <v/>
      </c>
      <c r="K91" s="18" t="str">
        <f aca="false">IF($C91="","",IFERROR(N($F91)*INDEX(Parts!$F$5:$F$204,MATCH($C91,Parts!$A$5:$A$204,0))/60,""))</f>
        <v/>
      </c>
      <c r="L91" s="19" t="str">
        <f aca="false">IF(OR($C91="",N($F91)=0),"",N($H91)*60/$F91)</f>
        <v/>
      </c>
      <c r="M91" s="20" t="str">
        <f aca="false">IF(OR($C91="",N(J91)=0,$G91=""),"",($G91-J91)/J91)</f>
        <v/>
      </c>
      <c r="N91" s="20" t="str">
        <f aca="false">IF(OR($C91="",N(K91)=0,$H91=""),"",($H91-K91)/K91)</f>
        <v/>
      </c>
      <c r="O91" s="21" t="str">
        <f aca="false">IF($C91="","",IF(ISNA(MATCH($C91,Parts!$A$5:$A$204,0)),"Part not found",IF(OR(N(M91)&gt;'Part Summary'!$B$4,N(N91)&gt;'Part Summary'!$B$4),"OVER QUOTE",IF(AND(M91&lt;&gt;"",N91&lt;&gt;"",M91&lt;-'Part Summary'!$B$4,N91&lt;-'Part Summary'!$B$4),"Faster than quoted","OK"))))</f>
        <v/>
      </c>
    </row>
    <row r="92" customFormat="false" ht="15" hidden="false" customHeight="false" outlineLevel="0" collapsed="false">
      <c r="A92" s="17"/>
      <c r="B92" s="14"/>
      <c r="C92" s="14"/>
      <c r="D92" s="14"/>
      <c r="E92" s="14"/>
      <c r="F92" s="15"/>
      <c r="G92" s="15"/>
      <c r="H92" s="15"/>
      <c r="I92" s="14"/>
      <c r="J92" s="18" t="str">
        <f aca="false">IF($C92="","",IFERROR(INDEX(Parts!$E$5:$E$204,MATCH($C92,Parts!$A$5:$A$204,0)),""))</f>
        <v/>
      </c>
      <c r="K92" s="18" t="str">
        <f aca="false">IF($C92="","",IFERROR(N($F92)*INDEX(Parts!$F$5:$F$204,MATCH($C92,Parts!$A$5:$A$204,0))/60,""))</f>
        <v/>
      </c>
      <c r="L92" s="19" t="str">
        <f aca="false">IF(OR($C92="",N($F92)=0),"",N($H92)*60/$F92)</f>
        <v/>
      </c>
      <c r="M92" s="20" t="str">
        <f aca="false">IF(OR($C92="",N(J92)=0,$G92=""),"",($G92-J92)/J92)</f>
        <v/>
      </c>
      <c r="N92" s="20" t="str">
        <f aca="false">IF(OR($C92="",N(K92)=0,$H92=""),"",($H92-K92)/K92)</f>
        <v/>
      </c>
      <c r="O92" s="21" t="str">
        <f aca="false">IF($C92="","",IF(ISNA(MATCH($C92,Parts!$A$5:$A$204,0)),"Part not found",IF(OR(N(M92)&gt;'Part Summary'!$B$4,N(N92)&gt;'Part Summary'!$B$4),"OVER QUOTE",IF(AND(M92&lt;&gt;"",N92&lt;&gt;"",M92&lt;-'Part Summary'!$B$4,N92&lt;-'Part Summary'!$B$4),"Faster than quoted","OK"))))</f>
        <v/>
      </c>
    </row>
    <row r="93" customFormat="false" ht="15" hidden="false" customHeight="false" outlineLevel="0" collapsed="false">
      <c r="A93" s="17"/>
      <c r="B93" s="14"/>
      <c r="C93" s="14"/>
      <c r="D93" s="14"/>
      <c r="E93" s="14"/>
      <c r="F93" s="15"/>
      <c r="G93" s="15"/>
      <c r="H93" s="15"/>
      <c r="I93" s="14"/>
      <c r="J93" s="18" t="str">
        <f aca="false">IF($C93="","",IFERROR(INDEX(Parts!$E$5:$E$204,MATCH($C93,Parts!$A$5:$A$204,0)),""))</f>
        <v/>
      </c>
      <c r="K93" s="18" t="str">
        <f aca="false">IF($C93="","",IFERROR(N($F93)*INDEX(Parts!$F$5:$F$204,MATCH($C93,Parts!$A$5:$A$204,0))/60,""))</f>
        <v/>
      </c>
      <c r="L93" s="19" t="str">
        <f aca="false">IF(OR($C93="",N($F93)=0),"",N($H93)*60/$F93)</f>
        <v/>
      </c>
      <c r="M93" s="20" t="str">
        <f aca="false">IF(OR($C93="",N(J93)=0,$G93=""),"",($G93-J93)/J93)</f>
        <v/>
      </c>
      <c r="N93" s="20" t="str">
        <f aca="false">IF(OR($C93="",N(K93)=0,$H93=""),"",($H93-K93)/K93)</f>
        <v/>
      </c>
      <c r="O93" s="21" t="str">
        <f aca="false">IF($C93="","",IF(ISNA(MATCH($C93,Parts!$A$5:$A$204,0)),"Part not found",IF(OR(N(M93)&gt;'Part Summary'!$B$4,N(N93)&gt;'Part Summary'!$B$4),"OVER QUOTE",IF(AND(M93&lt;&gt;"",N93&lt;&gt;"",M93&lt;-'Part Summary'!$B$4,N93&lt;-'Part Summary'!$B$4),"Faster than quoted","OK"))))</f>
        <v/>
      </c>
    </row>
    <row r="94" customFormat="false" ht="15" hidden="false" customHeight="false" outlineLevel="0" collapsed="false">
      <c r="A94" s="17"/>
      <c r="B94" s="14"/>
      <c r="C94" s="14"/>
      <c r="D94" s="14"/>
      <c r="E94" s="14"/>
      <c r="F94" s="15"/>
      <c r="G94" s="15"/>
      <c r="H94" s="15"/>
      <c r="I94" s="14"/>
      <c r="J94" s="18" t="str">
        <f aca="false">IF($C94="","",IFERROR(INDEX(Parts!$E$5:$E$204,MATCH($C94,Parts!$A$5:$A$204,0)),""))</f>
        <v/>
      </c>
      <c r="K94" s="18" t="str">
        <f aca="false">IF($C94="","",IFERROR(N($F94)*INDEX(Parts!$F$5:$F$204,MATCH($C94,Parts!$A$5:$A$204,0))/60,""))</f>
        <v/>
      </c>
      <c r="L94" s="19" t="str">
        <f aca="false">IF(OR($C94="",N($F94)=0),"",N($H94)*60/$F94)</f>
        <v/>
      </c>
      <c r="M94" s="20" t="str">
        <f aca="false">IF(OR($C94="",N(J94)=0,$G94=""),"",($G94-J94)/J94)</f>
        <v/>
      </c>
      <c r="N94" s="20" t="str">
        <f aca="false">IF(OR($C94="",N(K94)=0,$H94=""),"",($H94-K94)/K94)</f>
        <v/>
      </c>
      <c r="O94" s="21" t="str">
        <f aca="false">IF($C94="","",IF(ISNA(MATCH($C94,Parts!$A$5:$A$204,0)),"Part not found",IF(OR(N(M94)&gt;'Part Summary'!$B$4,N(N94)&gt;'Part Summary'!$B$4),"OVER QUOTE",IF(AND(M94&lt;&gt;"",N94&lt;&gt;"",M94&lt;-'Part Summary'!$B$4,N94&lt;-'Part Summary'!$B$4),"Faster than quoted","OK"))))</f>
        <v/>
      </c>
    </row>
    <row r="95" customFormat="false" ht="15" hidden="false" customHeight="false" outlineLevel="0" collapsed="false">
      <c r="A95" s="17"/>
      <c r="B95" s="14"/>
      <c r="C95" s="14"/>
      <c r="D95" s="14"/>
      <c r="E95" s="14"/>
      <c r="F95" s="15"/>
      <c r="G95" s="15"/>
      <c r="H95" s="15"/>
      <c r="I95" s="14"/>
      <c r="J95" s="18" t="str">
        <f aca="false">IF($C95="","",IFERROR(INDEX(Parts!$E$5:$E$204,MATCH($C95,Parts!$A$5:$A$204,0)),""))</f>
        <v/>
      </c>
      <c r="K95" s="18" t="str">
        <f aca="false">IF($C95="","",IFERROR(N($F95)*INDEX(Parts!$F$5:$F$204,MATCH($C95,Parts!$A$5:$A$204,0))/60,""))</f>
        <v/>
      </c>
      <c r="L95" s="19" t="str">
        <f aca="false">IF(OR($C95="",N($F95)=0),"",N($H95)*60/$F95)</f>
        <v/>
      </c>
      <c r="M95" s="20" t="str">
        <f aca="false">IF(OR($C95="",N(J95)=0,$G95=""),"",($G95-J95)/J95)</f>
        <v/>
      </c>
      <c r="N95" s="20" t="str">
        <f aca="false">IF(OR($C95="",N(K95)=0,$H95=""),"",($H95-K95)/K95)</f>
        <v/>
      </c>
      <c r="O95" s="21" t="str">
        <f aca="false">IF($C95="","",IF(ISNA(MATCH($C95,Parts!$A$5:$A$204,0)),"Part not found",IF(OR(N(M95)&gt;'Part Summary'!$B$4,N(N95)&gt;'Part Summary'!$B$4),"OVER QUOTE",IF(AND(M95&lt;&gt;"",N95&lt;&gt;"",M95&lt;-'Part Summary'!$B$4,N95&lt;-'Part Summary'!$B$4),"Faster than quoted","OK"))))</f>
        <v/>
      </c>
    </row>
    <row r="96" customFormat="false" ht="15" hidden="false" customHeight="false" outlineLevel="0" collapsed="false">
      <c r="A96" s="17"/>
      <c r="B96" s="14"/>
      <c r="C96" s="14"/>
      <c r="D96" s="14"/>
      <c r="E96" s="14"/>
      <c r="F96" s="15"/>
      <c r="G96" s="15"/>
      <c r="H96" s="15"/>
      <c r="I96" s="14"/>
      <c r="J96" s="18" t="str">
        <f aca="false">IF($C96="","",IFERROR(INDEX(Parts!$E$5:$E$204,MATCH($C96,Parts!$A$5:$A$204,0)),""))</f>
        <v/>
      </c>
      <c r="K96" s="18" t="str">
        <f aca="false">IF($C96="","",IFERROR(N($F96)*INDEX(Parts!$F$5:$F$204,MATCH($C96,Parts!$A$5:$A$204,0))/60,""))</f>
        <v/>
      </c>
      <c r="L96" s="19" t="str">
        <f aca="false">IF(OR($C96="",N($F96)=0),"",N($H96)*60/$F96)</f>
        <v/>
      </c>
      <c r="M96" s="20" t="str">
        <f aca="false">IF(OR($C96="",N(J96)=0,$G96=""),"",($G96-J96)/J96)</f>
        <v/>
      </c>
      <c r="N96" s="20" t="str">
        <f aca="false">IF(OR($C96="",N(K96)=0,$H96=""),"",($H96-K96)/K96)</f>
        <v/>
      </c>
      <c r="O96" s="21" t="str">
        <f aca="false">IF($C96="","",IF(ISNA(MATCH($C96,Parts!$A$5:$A$204,0)),"Part not found",IF(OR(N(M96)&gt;'Part Summary'!$B$4,N(N96)&gt;'Part Summary'!$B$4),"OVER QUOTE",IF(AND(M96&lt;&gt;"",N96&lt;&gt;"",M96&lt;-'Part Summary'!$B$4,N96&lt;-'Part Summary'!$B$4),"Faster than quoted","OK"))))</f>
        <v/>
      </c>
    </row>
    <row r="97" customFormat="false" ht="15" hidden="false" customHeight="false" outlineLevel="0" collapsed="false">
      <c r="A97" s="17"/>
      <c r="B97" s="14"/>
      <c r="C97" s="14"/>
      <c r="D97" s="14"/>
      <c r="E97" s="14"/>
      <c r="F97" s="15"/>
      <c r="G97" s="15"/>
      <c r="H97" s="15"/>
      <c r="I97" s="14"/>
      <c r="J97" s="18" t="str">
        <f aca="false">IF($C97="","",IFERROR(INDEX(Parts!$E$5:$E$204,MATCH($C97,Parts!$A$5:$A$204,0)),""))</f>
        <v/>
      </c>
      <c r="K97" s="18" t="str">
        <f aca="false">IF($C97="","",IFERROR(N($F97)*INDEX(Parts!$F$5:$F$204,MATCH($C97,Parts!$A$5:$A$204,0))/60,""))</f>
        <v/>
      </c>
      <c r="L97" s="19" t="str">
        <f aca="false">IF(OR($C97="",N($F97)=0),"",N($H97)*60/$F97)</f>
        <v/>
      </c>
      <c r="M97" s="20" t="str">
        <f aca="false">IF(OR($C97="",N(J97)=0,$G97=""),"",($G97-J97)/J97)</f>
        <v/>
      </c>
      <c r="N97" s="20" t="str">
        <f aca="false">IF(OR($C97="",N(K97)=0,$H97=""),"",($H97-K97)/K97)</f>
        <v/>
      </c>
      <c r="O97" s="21" t="str">
        <f aca="false">IF($C97="","",IF(ISNA(MATCH($C97,Parts!$A$5:$A$204,0)),"Part not found",IF(OR(N(M97)&gt;'Part Summary'!$B$4,N(N97)&gt;'Part Summary'!$B$4),"OVER QUOTE",IF(AND(M97&lt;&gt;"",N97&lt;&gt;"",M97&lt;-'Part Summary'!$B$4,N97&lt;-'Part Summary'!$B$4),"Faster than quoted","OK"))))</f>
        <v/>
      </c>
    </row>
    <row r="98" customFormat="false" ht="15" hidden="false" customHeight="false" outlineLevel="0" collapsed="false">
      <c r="A98" s="17"/>
      <c r="B98" s="14"/>
      <c r="C98" s="14"/>
      <c r="D98" s="14"/>
      <c r="E98" s="14"/>
      <c r="F98" s="15"/>
      <c r="G98" s="15"/>
      <c r="H98" s="15"/>
      <c r="I98" s="14"/>
      <c r="J98" s="18" t="str">
        <f aca="false">IF($C98="","",IFERROR(INDEX(Parts!$E$5:$E$204,MATCH($C98,Parts!$A$5:$A$204,0)),""))</f>
        <v/>
      </c>
      <c r="K98" s="18" t="str">
        <f aca="false">IF($C98="","",IFERROR(N($F98)*INDEX(Parts!$F$5:$F$204,MATCH($C98,Parts!$A$5:$A$204,0))/60,""))</f>
        <v/>
      </c>
      <c r="L98" s="19" t="str">
        <f aca="false">IF(OR($C98="",N($F98)=0),"",N($H98)*60/$F98)</f>
        <v/>
      </c>
      <c r="M98" s="20" t="str">
        <f aca="false">IF(OR($C98="",N(J98)=0,$G98=""),"",($G98-J98)/J98)</f>
        <v/>
      </c>
      <c r="N98" s="20" t="str">
        <f aca="false">IF(OR($C98="",N(K98)=0,$H98=""),"",($H98-K98)/K98)</f>
        <v/>
      </c>
      <c r="O98" s="21" t="str">
        <f aca="false">IF($C98="","",IF(ISNA(MATCH($C98,Parts!$A$5:$A$204,0)),"Part not found",IF(OR(N(M98)&gt;'Part Summary'!$B$4,N(N98)&gt;'Part Summary'!$B$4),"OVER QUOTE",IF(AND(M98&lt;&gt;"",N98&lt;&gt;"",M98&lt;-'Part Summary'!$B$4,N98&lt;-'Part Summary'!$B$4),"Faster than quoted","OK"))))</f>
        <v/>
      </c>
    </row>
    <row r="99" customFormat="false" ht="15" hidden="false" customHeight="false" outlineLevel="0" collapsed="false">
      <c r="A99" s="17"/>
      <c r="B99" s="14"/>
      <c r="C99" s="14"/>
      <c r="D99" s="14"/>
      <c r="E99" s="14"/>
      <c r="F99" s="15"/>
      <c r="G99" s="15"/>
      <c r="H99" s="15"/>
      <c r="I99" s="14"/>
      <c r="J99" s="18" t="str">
        <f aca="false">IF($C99="","",IFERROR(INDEX(Parts!$E$5:$E$204,MATCH($C99,Parts!$A$5:$A$204,0)),""))</f>
        <v/>
      </c>
      <c r="K99" s="18" t="str">
        <f aca="false">IF($C99="","",IFERROR(N($F99)*INDEX(Parts!$F$5:$F$204,MATCH($C99,Parts!$A$5:$A$204,0))/60,""))</f>
        <v/>
      </c>
      <c r="L99" s="19" t="str">
        <f aca="false">IF(OR($C99="",N($F99)=0),"",N($H99)*60/$F99)</f>
        <v/>
      </c>
      <c r="M99" s="20" t="str">
        <f aca="false">IF(OR($C99="",N(J99)=0,$G99=""),"",($G99-J99)/J99)</f>
        <v/>
      </c>
      <c r="N99" s="20" t="str">
        <f aca="false">IF(OR($C99="",N(K99)=0,$H99=""),"",($H99-K99)/K99)</f>
        <v/>
      </c>
      <c r="O99" s="21" t="str">
        <f aca="false">IF($C99="","",IF(ISNA(MATCH($C99,Parts!$A$5:$A$204,0)),"Part not found",IF(OR(N(M99)&gt;'Part Summary'!$B$4,N(N99)&gt;'Part Summary'!$B$4),"OVER QUOTE",IF(AND(M99&lt;&gt;"",N99&lt;&gt;"",M99&lt;-'Part Summary'!$B$4,N99&lt;-'Part Summary'!$B$4),"Faster than quoted","OK"))))</f>
        <v/>
      </c>
    </row>
    <row r="100" customFormat="false" ht="15" hidden="false" customHeight="false" outlineLevel="0" collapsed="false">
      <c r="A100" s="17"/>
      <c r="B100" s="14"/>
      <c r="C100" s="14"/>
      <c r="D100" s="14"/>
      <c r="E100" s="14"/>
      <c r="F100" s="15"/>
      <c r="G100" s="15"/>
      <c r="H100" s="15"/>
      <c r="I100" s="14"/>
      <c r="J100" s="18" t="str">
        <f aca="false">IF($C100="","",IFERROR(INDEX(Parts!$E$5:$E$204,MATCH($C100,Parts!$A$5:$A$204,0)),""))</f>
        <v/>
      </c>
      <c r="K100" s="18" t="str">
        <f aca="false">IF($C100="","",IFERROR(N($F100)*INDEX(Parts!$F$5:$F$204,MATCH($C100,Parts!$A$5:$A$204,0))/60,""))</f>
        <v/>
      </c>
      <c r="L100" s="19" t="str">
        <f aca="false">IF(OR($C100="",N($F100)=0),"",N($H100)*60/$F100)</f>
        <v/>
      </c>
      <c r="M100" s="20" t="str">
        <f aca="false">IF(OR($C100="",N(J100)=0,$G100=""),"",($G100-J100)/J100)</f>
        <v/>
      </c>
      <c r="N100" s="20" t="str">
        <f aca="false">IF(OR($C100="",N(K100)=0,$H100=""),"",($H100-K100)/K100)</f>
        <v/>
      </c>
      <c r="O100" s="21" t="str">
        <f aca="false">IF($C100="","",IF(ISNA(MATCH($C100,Parts!$A$5:$A$204,0)),"Part not found",IF(OR(N(M100)&gt;'Part Summary'!$B$4,N(N100)&gt;'Part Summary'!$B$4),"OVER QUOTE",IF(AND(M100&lt;&gt;"",N100&lt;&gt;"",M100&lt;-'Part Summary'!$B$4,N100&lt;-'Part Summary'!$B$4),"Faster than quoted","OK"))))</f>
        <v/>
      </c>
    </row>
    <row r="101" customFormat="false" ht="15" hidden="false" customHeight="false" outlineLevel="0" collapsed="false">
      <c r="A101" s="17"/>
      <c r="B101" s="14"/>
      <c r="C101" s="14"/>
      <c r="D101" s="14"/>
      <c r="E101" s="14"/>
      <c r="F101" s="15"/>
      <c r="G101" s="15"/>
      <c r="H101" s="15"/>
      <c r="I101" s="14"/>
      <c r="J101" s="18" t="str">
        <f aca="false">IF($C101="","",IFERROR(INDEX(Parts!$E$5:$E$204,MATCH($C101,Parts!$A$5:$A$204,0)),""))</f>
        <v/>
      </c>
      <c r="K101" s="18" t="str">
        <f aca="false">IF($C101="","",IFERROR(N($F101)*INDEX(Parts!$F$5:$F$204,MATCH($C101,Parts!$A$5:$A$204,0))/60,""))</f>
        <v/>
      </c>
      <c r="L101" s="19" t="str">
        <f aca="false">IF(OR($C101="",N($F101)=0),"",N($H101)*60/$F101)</f>
        <v/>
      </c>
      <c r="M101" s="20" t="str">
        <f aca="false">IF(OR($C101="",N(J101)=0,$G101=""),"",($G101-J101)/J101)</f>
        <v/>
      </c>
      <c r="N101" s="20" t="str">
        <f aca="false">IF(OR($C101="",N(K101)=0,$H101=""),"",($H101-K101)/K101)</f>
        <v/>
      </c>
      <c r="O101" s="21" t="str">
        <f aca="false">IF($C101="","",IF(ISNA(MATCH($C101,Parts!$A$5:$A$204,0)),"Part not found",IF(OR(N(M101)&gt;'Part Summary'!$B$4,N(N101)&gt;'Part Summary'!$B$4),"OVER QUOTE",IF(AND(M101&lt;&gt;"",N101&lt;&gt;"",M101&lt;-'Part Summary'!$B$4,N101&lt;-'Part Summary'!$B$4),"Faster than quoted","OK"))))</f>
        <v/>
      </c>
    </row>
    <row r="102" customFormat="false" ht="15" hidden="false" customHeight="false" outlineLevel="0" collapsed="false">
      <c r="A102" s="17"/>
      <c r="B102" s="14"/>
      <c r="C102" s="14"/>
      <c r="D102" s="14"/>
      <c r="E102" s="14"/>
      <c r="F102" s="15"/>
      <c r="G102" s="15"/>
      <c r="H102" s="15"/>
      <c r="I102" s="14"/>
      <c r="J102" s="18" t="str">
        <f aca="false">IF($C102="","",IFERROR(INDEX(Parts!$E$5:$E$204,MATCH($C102,Parts!$A$5:$A$204,0)),""))</f>
        <v/>
      </c>
      <c r="K102" s="18" t="str">
        <f aca="false">IF($C102="","",IFERROR(N($F102)*INDEX(Parts!$F$5:$F$204,MATCH($C102,Parts!$A$5:$A$204,0))/60,""))</f>
        <v/>
      </c>
      <c r="L102" s="19" t="str">
        <f aca="false">IF(OR($C102="",N($F102)=0),"",N($H102)*60/$F102)</f>
        <v/>
      </c>
      <c r="M102" s="20" t="str">
        <f aca="false">IF(OR($C102="",N(J102)=0,$G102=""),"",($G102-J102)/J102)</f>
        <v/>
      </c>
      <c r="N102" s="20" t="str">
        <f aca="false">IF(OR($C102="",N(K102)=0,$H102=""),"",($H102-K102)/K102)</f>
        <v/>
      </c>
      <c r="O102" s="21" t="str">
        <f aca="false">IF($C102="","",IF(ISNA(MATCH($C102,Parts!$A$5:$A$204,0)),"Part not found",IF(OR(N(M102)&gt;'Part Summary'!$B$4,N(N102)&gt;'Part Summary'!$B$4),"OVER QUOTE",IF(AND(M102&lt;&gt;"",N102&lt;&gt;"",M102&lt;-'Part Summary'!$B$4,N102&lt;-'Part Summary'!$B$4),"Faster than quoted","OK"))))</f>
        <v/>
      </c>
    </row>
    <row r="103" customFormat="false" ht="15" hidden="false" customHeight="false" outlineLevel="0" collapsed="false">
      <c r="A103" s="17"/>
      <c r="B103" s="14"/>
      <c r="C103" s="14"/>
      <c r="D103" s="14"/>
      <c r="E103" s="14"/>
      <c r="F103" s="15"/>
      <c r="G103" s="15"/>
      <c r="H103" s="15"/>
      <c r="I103" s="14"/>
      <c r="J103" s="18" t="str">
        <f aca="false">IF($C103="","",IFERROR(INDEX(Parts!$E$5:$E$204,MATCH($C103,Parts!$A$5:$A$204,0)),""))</f>
        <v/>
      </c>
      <c r="K103" s="18" t="str">
        <f aca="false">IF($C103="","",IFERROR(N($F103)*INDEX(Parts!$F$5:$F$204,MATCH($C103,Parts!$A$5:$A$204,0))/60,""))</f>
        <v/>
      </c>
      <c r="L103" s="19" t="str">
        <f aca="false">IF(OR($C103="",N($F103)=0),"",N($H103)*60/$F103)</f>
        <v/>
      </c>
      <c r="M103" s="20" t="str">
        <f aca="false">IF(OR($C103="",N(J103)=0,$G103=""),"",($G103-J103)/J103)</f>
        <v/>
      </c>
      <c r="N103" s="20" t="str">
        <f aca="false">IF(OR($C103="",N(K103)=0,$H103=""),"",($H103-K103)/K103)</f>
        <v/>
      </c>
      <c r="O103" s="21" t="str">
        <f aca="false">IF($C103="","",IF(ISNA(MATCH($C103,Parts!$A$5:$A$204,0)),"Part not found",IF(OR(N(M103)&gt;'Part Summary'!$B$4,N(N103)&gt;'Part Summary'!$B$4),"OVER QUOTE",IF(AND(M103&lt;&gt;"",N103&lt;&gt;"",M103&lt;-'Part Summary'!$B$4,N103&lt;-'Part Summary'!$B$4),"Faster than quoted","OK"))))</f>
        <v/>
      </c>
    </row>
    <row r="104" customFormat="false" ht="15" hidden="false" customHeight="false" outlineLevel="0" collapsed="false">
      <c r="A104" s="17"/>
      <c r="B104" s="14"/>
      <c r="C104" s="14"/>
      <c r="D104" s="14"/>
      <c r="E104" s="14"/>
      <c r="F104" s="15"/>
      <c r="G104" s="15"/>
      <c r="H104" s="15"/>
      <c r="I104" s="14"/>
      <c r="J104" s="18" t="str">
        <f aca="false">IF($C104="","",IFERROR(INDEX(Parts!$E$5:$E$204,MATCH($C104,Parts!$A$5:$A$204,0)),""))</f>
        <v/>
      </c>
      <c r="K104" s="18" t="str">
        <f aca="false">IF($C104="","",IFERROR(N($F104)*INDEX(Parts!$F$5:$F$204,MATCH($C104,Parts!$A$5:$A$204,0))/60,""))</f>
        <v/>
      </c>
      <c r="L104" s="19" t="str">
        <f aca="false">IF(OR($C104="",N($F104)=0),"",N($H104)*60/$F104)</f>
        <v/>
      </c>
      <c r="M104" s="20" t="str">
        <f aca="false">IF(OR($C104="",N(J104)=0,$G104=""),"",($G104-J104)/J104)</f>
        <v/>
      </c>
      <c r="N104" s="20" t="str">
        <f aca="false">IF(OR($C104="",N(K104)=0,$H104=""),"",($H104-K104)/K104)</f>
        <v/>
      </c>
      <c r="O104" s="21" t="str">
        <f aca="false">IF($C104="","",IF(ISNA(MATCH($C104,Parts!$A$5:$A$204,0)),"Part not found",IF(OR(N(M104)&gt;'Part Summary'!$B$4,N(N104)&gt;'Part Summary'!$B$4),"OVER QUOTE",IF(AND(M104&lt;&gt;"",N104&lt;&gt;"",M104&lt;-'Part Summary'!$B$4,N104&lt;-'Part Summary'!$B$4),"Faster than quoted","OK"))))</f>
        <v/>
      </c>
    </row>
    <row r="105" customFormat="false" ht="15" hidden="false" customHeight="false" outlineLevel="0" collapsed="false">
      <c r="A105" s="17"/>
      <c r="B105" s="14"/>
      <c r="C105" s="14"/>
      <c r="D105" s="14"/>
      <c r="E105" s="14"/>
      <c r="F105" s="15"/>
      <c r="G105" s="15"/>
      <c r="H105" s="15"/>
      <c r="I105" s="14"/>
      <c r="J105" s="18" t="str">
        <f aca="false">IF($C105="","",IFERROR(INDEX(Parts!$E$5:$E$204,MATCH($C105,Parts!$A$5:$A$204,0)),""))</f>
        <v/>
      </c>
      <c r="K105" s="18" t="str">
        <f aca="false">IF($C105="","",IFERROR(N($F105)*INDEX(Parts!$F$5:$F$204,MATCH($C105,Parts!$A$5:$A$204,0))/60,""))</f>
        <v/>
      </c>
      <c r="L105" s="19" t="str">
        <f aca="false">IF(OR($C105="",N($F105)=0),"",N($H105)*60/$F105)</f>
        <v/>
      </c>
      <c r="M105" s="20" t="str">
        <f aca="false">IF(OR($C105="",N(J105)=0,$G105=""),"",($G105-J105)/J105)</f>
        <v/>
      </c>
      <c r="N105" s="20" t="str">
        <f aca="false">IF(OR($C105="",N(K105)=0,$H105=""),"",($H105-K105)/K105)</f>
        <v/>
      </c>
      <c r="O105" s="21" t="str">
        <f aca="false">IF($C105="","",IF(ISNA(MATCH($C105,Parts!$A$5:$A$204,0)),"Part not found",IF(OR(N(M105)&gt;'Part Summary'!$B$4,N(N105)&gt;'Part Summary'!$B$4),"OVER QUOTE",IF(AND(M105&lt;&gt;"",N105&lt;&gt;"",M105&lt;-'Part Summary'!$B$4,N105&lt;-'Part Summary'!$B$4),"Faster than quoted","OK"))))</f>
        <v/>
      </c>
    </row>
    <row r="106" customFormat="false" ht="15" hidden="false" customHeight="false" outlineLevel="0" collapsed="false">
      <c r="A106" s="17"/>
      <c r="B106" s="14"/>
      <c r="C106" s="14"/>
      <c r="D106" s="14"/>
      <c r="E106" s="14"/>
      <c r="F106" s="15"/>
      <c r="G106" s="15"/>
      <c r="H106" s="15"/>
      <c r="I106" s="14"/>
      <c r="J106" s="18" t="str">
        <f aca="false">IF($C106="","",IFERROR(INDEX(Parts!$E$5:$E$204,MATCH($C106,Parts!$A$5:$A$204,0)),""))</f>
        <v/>
      </c>
      <c r="K106" s="18" t="str">
        <f aca="false">IF($C106="","",IFERROR(N($F106)*INDEX(Parts!$F$5:$F$204,MATCH($C106,Parts!$A$5:$A$204,0))/60,""))</f>
        <v/>
      </c>
      <c r="L106" s="19" t="str">
        <f aca="false">IF(OR($C106="",N($F106)=0),"",N($H106)*60/$F106)</f>
        <v/>
      </c>
      <c r="M106" s="20" t="str">
        <f aca="false">IF(OR($C106="",N(J106)=0,$G106=""),"",($G106-J106)/J106)</f>
        <v/>
      </c>
      <c r="N106" s="20" t="str">
        <f aca="false">IF(OR($C106="",N(K106)=0,$H106=""),"",($H106-K106)/K106)</f>
        <v/>
      </c>
      <c r="O106" s="21" t="str">
        <f aca="false">IF($C106="","",IF(ISNA(MATCH($C106,Parts!$A$5:$A$204,0)),"Part not found",IF(OR(N(M106)&gt;'Part Summary'!$B$4,N(N106)&gt;'Part Summary'!$B$4),"OVER QUOTE",IF(AND(M106&lt;&gt;"",N106&lt;&gt;"",M106&lt;-'Part Summary'!$B$4,N106&lt;-'Part Summary'!$B$4),"Faster than quoted","OK"))))</f>
        <v/>
      </c>
    </row>
    <row r="107" customFormat="false" ht="15" hidden="false" customHeight="false" outlineLevel="0" collapsed="false">
      <c r="A107" s="17"/>
      <c r="B107" s="14"/>
      <c r="C107" s="14"/>
      <c r="D107" s="14"/>
      <c r="E107" s="14"/>
      <c r="F107" s="15"/>
      <c r="G107" s="15"/>
      <c r="H107" s="15"/>
      <c r="I107" s="14"/>
      <c r="J107" s="18" t="str">
        <f aca="false">IF($C107="","",IFERROR(INDEX(Parts!$E$5:$E$204,MATCH($C107,Parts!$A$5:$A$204,0)),""))</f>
        <v/>
      </c>
      <c r="K107" s="18" t="str">
        <f aca="false">IF($C107="","",IFERROR(N($F107)*INDEX(Parts!$F$5:$F$204,MATCH($C107,Parts!$A$5:$A$204,0))/60,""))</f>
        <v/>
      </c>
      <c r="L107" s="19" t="str">
        <f aca="false">IF(OR($C107="",N($F107)=0),"",N($H107)*60/$F107)</f>
        <v/>
      </c>
      <c r="M107" s="20" t="str">
        <f aca="false">IF(OR($C107="",N(J107)=0,$G107=""),"",($G107-J107)/J107)</f>
        <v/>
      </c>
      <c r="N107" s="20" t="str">
        <f aca="false">IF(OR($C107="",N(K107)=0,$H107=""),"",($H107-K107)/K107)</f>
        <v/>
      </c>
      <c r="O107" s="21" t="str">
        <f aca="false">IF($C107="","",IF(ISNA(MATCH($C107,Parts!$A$5:$A$204,0)),"Part not found",IF(OR(N(M107)&gt;'Part Summary'!$B$4,N(N107)&gt;'Part Summary'!$B$4),"OVER QUOTE",IF(AND(M107&lt;&gt;"",N107&lt;&gt;"",M107&lt;-'Part Summary'!$B$4,N107&lt;-'Part Summary'!$B$4),"Faster than quoted","OK"))))</f>
        <v/>
      </c>
    </row>
    <row r="108" customFormat="false" ht="15" hidden="false" customHeight="false" outlineLevel="0" collapsed="false">
      <c r="A108" s="17"/>
      <c r="B108" s="14"/>
      <c r="C108" s="14"/>
      <c r="D108" s="14"/>
      <c r="E108" s="14"/>
      <c r="F108" s="15"/>
      <c r="G108" s="15"/>
      <c r="H108" s="15"/>
      <c r="I108" s="14"/>
      <c r="J108" s="18" t="str">
        <f aca="false">IF($C108="","",IFERROR(INDEX(Parts!$E$5:$E$204,MATCH($C108,Parts!$A$5:$A$204,0)),""))</f>
        <v/>
      </c>
      <c r="K108" s="18" t="str">
        <f aca="false">IF($C108="","",IFERROR(N($F108)*INDEX(Parts!$F$5:$F$204,MATCH($C108,Parts!$A$5:$A$204,0))/60,""))</f>
        <v/>
      </c>
      <c r="L108" s="19" t="str">
        <f aca="false">IF(OR($C108="",N($F108)=0),"",N($H108)*60/$F108)</f>
        <v/>
      </c>
      <c r="M108" s="20" t="str">
        <f aca="false">IF(OR($C108="",N(J108)=0,$G108=""),"",($G108-J108)/J108)</f>
        <v/>
      </c>
      <c r="N108" s="20" t="str">
        <f aca="false">IF(OR($C108="",N(K108)=0,$H108=""),"",($H108-K108)/K108)</f>
        <v/>
      </c>
      <c r="O108" s="21" t="str">
        <f aca="false">IF($C108="","",IF(ISNA(MATCH($C108,Parts!$A$5:$A$204,0)),"Part not found",IF(OR(N(M108)&gt;'Part Summary'!$B$4,N(N108)&gt;'Part Summary'!$B$4),"OVER QUOTE",IF(AND(M108&lt;&gt;"",N108&lt;&gt;"",M108&lt;-'Part Summary'!$B$4,N108&lt;-'Part Summary'!$B$4),"Faster than quoted","OK"))))</f>
        <v/>
      </c>
    </row>
    <row r="109" customFormat="false" ht="15" hidden="false" customHeight="false" outlineLevel="0" collapsed="false">
      <c r="A109" s="17"/>
      <c r="B109" s="14"/>
      <c r="C109" s="14"/>
      <c r="D109" s="14"/>
      <c r="E109" s="14"/>
      <c r="F109" s="15"/>
      <c r="G109" s="15"/>
      <c r="H109" s="15"/>
      <c r="I109" s="14"/>
      <c r="J109" s="18" t="str">
        <f aca="false">IF($C109="","",IFERROR(INDEX(Parts!$E$5:$E$204,MATCH($C109,Parts!$A$5:$A$204,0)),""))</f>
        <v/>
      </c>
      <c r="K109" s="18" t="str">
        <f aca="false">IF($C109="","",IFERROR(N($F109)*INDEX(Parts!$F$5:$F$204,MATCH($C109,Parts!$A$5:$A$204,0))/60,""))</f>
        <v/>
      </c>
      <c r="L109" s="19" t="str">
        <f aca="false">IF(OR($C109="",N($F109)=0),"",N($H109)*60/$F109)</f>
        <v/>
      </c>
      <c r="M109" s="20" t="str">
        <f aca="false">IF(OR($C109="",N(J109)=0,$G109=""),"",($G109-J109)/J109)</f>
        <v/>
      </c>
      <c r="N109" s="20" t="str">
        <f aca="false">IF(OR($C109="",N(K109)=0,$H109=""),"",($H109-K109)/K109)</f>
        <v/>
      </c>
      <c r="O109" s="21" t="str">
        <f aca="false">IF($C109="","",IF(ISNA(MATCH($C109,Parts!$A$5:$A$204,0)),"Part not found",IF(OR(N(M109)&gt;'Part Summary'!$B$4,N(N109)&gt;'Part Summary'!$B$4),"OVER QUOTE",IF(AND(M109&lt;&gt;"",N109&lt;&gt;"",M109&lt;-'Part Summary'!$B$4,N109&lt;-'Part Summary'!$B$4),"Faster than quoted","OK"))))</f>
        <v/>
      </c>
    </row>
    <row r="110" customFormat="false" ht="15" hidden="false" customHeight="false" outlineLevel="0" collapsed="false">
      <c r="A110" s="17"/>
      <c r="B110" s="14"/>
      <c r="C110" s="14"/>
      <c r="D110" s="14"/>
      <c r="E110" s="14"/>
      <c r="F110" s="15"/>
      <c r="G110" s="15"/>
      <c r="H110" s="15"/>
      <c r="I110" s="14"/>
      <c r="J110" s="18" t="str">
        <f aca="false">IF($C110="","",IFERROR(INDEX(Parts!$E$5:$E$204,MATCH($C110,Parts!$A$5:$A$204,0)),""))</f>
        <v/>
      </c>
      <c r="K110" s="18" t="str">
        <f aca="false">IF($C110="","",IFERROR(N($F110)*INDEX(Parts!$F$5:$F$204,MATCH($C110,Parts!$A$5:$A$204,0))/60,""))</f>
        <v/>
      </c>
      <c r="L110" s="19" t="str">
        <f aca="false">IF(OR($C110="",N($F110)=0),"",N($H110)*60/$F110)</f>
        <v/>
      </c>
      <c r="M110" s="20" t="str">
        <f aca="false">IF(OR($C110="",N(J110)=0,$G110=""),"",($G110-J110)/J110)</f>
        <v/>
      </c>
      <c r="N110" s="20" t="str">
        <f aca="false">IF(OR($C110="",N(K110)=0,$H110=""),"",($H110-K110)/K110)</f>
        <v/>
      </c>
      <c r="O110" s="21" t="str">
        <f aca="false">IF($C110="","",IF(ISNA(MATCH($C110,Parts!$A$5:$A$204,0)),"Part not found",IF(OR(N(M110)&gt;'Part Summary'!$B$4,N(N110)&gt;'Part Summary'!$B$4),"OVER QUOTE",IF(AND(M110&lt;&gt;"",N110&lt;&gt;"",M110&lt;-'Part Summary'!$B$4,N110&lt;-'Part Summary'!$B$4),"Faster than quoted","OK"))))</f>
        <v/>
      </c>
    </row>
    <row r="111" customFormat="false" ht="15" hidden="false" customHeight="false" outlineLevel="0" collapsed="false">
      <c r="A111" s="17"/>
      <c r="B111" s="14"/>
      <c r="C111" s="14"/>
      <c r="D111" s="14"/>
      <c r="E111" s="14"/>
      <c r="F111" s="15"/>
      <c r="G111" s="15"/>
      <c r="H111" s="15"/>
      <c r="I111" s="14"/>
      <c r="J111" s="18" t="str">
        <f aca="false">IF($C111="","",IFERROR(INDEX(Parts!$E$5:$E$204,MATCH($C111,Parts!$A$5:$A$204,0)),""))</f>
        <v/>
      </c>
      <c r="K111" s="18" t="str">
        <f aca="false">IF($C111="","",IFERROR(N($F111)*INDEX(Parts!$F$5:$F$204,MATCH($C111,Parts!$A$5:$A$204,0))/60,""))</f>
        <v/>
      </c>
      <c r="L111" s="19" t="str">
        <f aca="false">IF(OR($C111="",N($F111)=0),"",N($H111)*60/$F111)</f>
        <v/>
      </c>
      <c r="M111" s="20" t="str">
        <f aca="false">IF(OR($C111="",N(J111)=0,$G111=""),"",($G111-J111)/J111)</f>
        <v/>
      </c>
      <c r="N111" s="20" t="str">
        <f aca="false">IF(OR($C111="",N(K111)=0,$H111=""),"",($H111-K111)/K111)</f>
        <v/>
      </c>
      <c r="O111" s="21" t="str">
        <f aca="false">IF($C111="","",IF(ISNA(MATCH($C111,Parts!$A$5:$A$204,0)),"Part not found",IF(OR(N(M111)&gt;'Part Summary'!$B$4,N(N111)&gt;'Part Summary'!$B$4),"OVER QUOTE",IF(AND(M111&lt;&gt;"",N111&lt;&gt;"",M111&lt;-'Part Summary'!$B$4,N111&lt;-'Part Summary'!$B$4),"Faster than quoted","OK"))))</f>
        <v/>
      </c>
    </row>
    <row r="112" customFormat="false" ht="15" hidden="false" customHeight="false" outlineLevel="0" collapsed="false">
      <c r="A112" s="17"/>
      <c r="B112" s="14"/>
      <c r="C112" s="14"/>
      <c r="D112" s="14"/>
      <c r="E112" s="14"/>
      <c r="F112" s="15"/>
      <c r="G112" s="15"/>
      <c r="H112" s="15"/>
      <c r="I112" s="14"/>
      <c r="J112" s="18" t="str">
        <f aca="false">IF($C112="","",IFERROR(INDEX(Parts!$E$5:$E$204,MATCH($C112,Parts!$A$5:$A$204,0)),""))</f>
        <v/>
      </c>
      <c r="K112" s="18" t="str">
        <f aca="false">IF($C112="","",IFERROR(N($F112)*INDEX(Parts!$F$5:$F$204,MATCH($C112,Parts!$A$5:$A$204,0))/60,""))</f>
        <v/>
      </c>
      <c r="L112" s="19" t="str">
        <f aca="false">IF(OR($C112="",N($F112)=0),"",N($H112)*60/$F112)</f>
        <v/>
      </c>
      <c r="M112" s="20" t="str">
        <f aca="false">IF(OR($C112="",N(J112)=0,$G112=""),"",($G112-J112)/J112)</f>
        <v/>
      </c>
      <c r="N112" s="20" t="str">
        <f aca="false">IF(OR($C112="",N(K112)=0,$H112=""),"",($H112-K112)/K112)</f>
        <v/>
      </c>
      <c r="O112" s="21" t="str">
        <f aca="false">IF($C112="","",IF(ISNA(MATCH($C112,Parts!$A$5:$A$204,0)),"Part not found",IF(OR(N(M112)&gt;'Part Summary'!$B$4,N(N112)&gt;'Part Summary'!$B$4),"OVER QUOTE",IF(AND(M112&lt;&gt;"",N112&lt;&gt;"",M112&lt;-'Part Summary'!$B$4,N112&lt;-'Part Summary'!$B$4),"Faster than quoted","OK"))))</f>
        <v/>
      </c>
    </row>
    <row r="113" customFormat="false" ht="15" hidden="false" customHeight="false" outlineLevel="0" collapsed="false">
      <c r="A113" s="17"/>
      <c r="B113" s="14"/>
      <c r="C113" s="14"/>
      <c r="D113" s="14"/>
      <c r="E113" s="14"/>
      <c r="F113" s="15"/>
      <c r="G113" s="15"/>
      <c r="H113" s="15"/>
      <c r="I113" s="14"/>
      <c r="J113" s="18" t="str">
        <f aca="false">IF($C113="","",IFERROR(INDEX(Parts!$E$5:$E$204,MATCH($C113,Parts!$A$5:$A$204,0)),""))</f>
        <v/>
      </c>
      <c r="K113" s="18" t="str">
        <f aca="false">IF($C113="","",IFERROR(N($F113)*INDEX(Parts!$F$5:$F$204,MATCH($C113,Parts!$A$5:$A$204,0))/60,""))</f>
        <v/>
      </c>
      <c r="L113" s="19" t="str">
        <f aca="false">IF(OR($C113="",N($F113)=0),"",N($H113)*60/$F113)</f>
        <v/>
      </c>
      <c r="M113" s="20" t="str">
        <f aca="false">IF(OR($C113="",N(J113)=0,$G113=""),"",($G113-J113)/J113)</f>
        <v/>
      </c>
      <c r="N113" s="20" t="str">
        <f aca="false">IF(OR($C113="",N(K113)=0,$H113=""),"",($H113-K113)/K113)</f>
        <v/>
      </c>
      <c r="O113" s="21" t="str">
        <f aca="false">IF($C113="","",IF(ISNA(MATCH($C113,Parts!$A$5:$A$204,0)),"Part not found",IF(OR(N(M113)&gt;'Part Summary'!$B$4,N(N113)&gt;'Part Summary'!$B$4),"OVER QUOTE",IF(AND(M113&lt;&gt;"",N113&lt;&gt;"",M113&lt;-'Part Summary'!$B$4,N113&lt;-'Part Summary'!$B$4),"Faster than quoted","OK"))))</f>
        <v/>
      </c>
    </row>
    <row r="114" customFormat="false" ht="15" hidden="false" customHeight="false" outlineLevel="0" collapsed="false">
      <c r="A114" s="17"/>
      <c r="B114" s="14"/>
      <c r="C114" s="14"/>
      <c r="D114" s="14"/>
      <c r="E114" s="14"/>
      <c r="F114" s="15"/>
      <c r="G114" s="15"/>
      <c r="H114" s="15"/>
      <c r="I114" s="14"/>
      <c r="J114" s="18" t="str">
        <f aca="false">IF($C114="","",IFERROR(INDEX(Parts!$E$5:$E$204,MATCH($C114,Parts!$A$5:$A$204,0)),""))</f>
        <v/>
      </c>
      <c r="K114" s="18" t="str">
        <f aca="false">IF($C114="","",IFERROR(N($F114)*INDEX(Parts!$F$5:$F$204,MATCH($C114,Parts!$A$5:$A$204,0))/60,""))</f>
        <v/>
      </c>
      <c r="L114" s="19" t="str">
        <f aca="false">IF(OR($C114="",N($F114)=0),"",N($H114)*60/$F114)</f>
        <v/>
      </c>
      <c r="M114" s="20" t="str">
        <f aca="false">IF(OR($C114="",N(J114)=0,$G114=""),"",($G114-J114)/J114)</f>
        <v/>
      </c>
      <c r="N114" s="20" t="str">
        <f aca="false">IF(OR($C114="",N(K114)=0,$H114=""),"",($H114-K114)/K114)</f>
        <v/>
      </c>
      <c r="O114" s="21" t="str">
        <f aca="false">IF($C114="","",IF(ISNA(MATCH($C114,Parts!$A$5:$A$204,0)),"Part not found",IF(OR(N(M114)&gt;'Part Summary'!$B$4,N(N114)&gt;'Part Summary'!$B$4),"OVER QUOTE",IF(AND(M114&lt;&gt;"",N114&lt;&gt;"",M114&lt;-'Part Summary'!$B$4,N114&lt;-'Part Summary'!$B$4),"Faster than quoted","OK"))))</f>
        <v/>
      </c>
    </row>
    <row r="115" customFormat="false" ht="15" hidden="false" customHeight="false" outlineLevel="0" collapsed="false">
      <c r="A115" s="17"/>
      <c r="B115" s="14"/>
      <c r="C115" s="14"/>
      <c r="D115" s="14"/>
      <c r="E115" s="14"/>
      <c r="F115" s="15"/>
      <c r="G115" s="15"/>
      <c r="H115" s="15"/>
      <c r="I115" s="14"/>
      <c r="J115" s="18" t="str">
        <f aca="false">IF($C115="","",IFERROR(INDEX(Parts!$E$5:$E$204,MATCH($C115,Parts!$A$5:$A$204,0)),""))</f>
        <v/>
      </c>
      <c r="K115" s="18" t="str">
        <f aca="false">IF($C115="","",IFERROR(N($F115)*INDEX(Parts!$F$5:$F$204,MATCH($C115,Parts!$A$5:$A$204,0))/60,""))</f>
        <v/>
      </c>
      <c r="L115" s="19" t="str">
        <f aca="false">IF(OR($C115="",N($F115)=0),"",N($H115)*60/$F115)</f>
        <v/>
      </c>
      <c r="M115" s="20" t="str">
        <f aca="false">IF(OR($C115="",N(J115)=0,$G115=""),"",($G115-J115)/J115)</f>
        <v/>
      </c>
      <c r="N115" s="20" t="str">
        <f aca="false">IF(OR($C115="",N(K115)=0,$H115=""),"",($H115-K115)/K115)</f>
        <v/>
      </c>
      <c r="O115" s="21" t="str">
        <f aca="false">IF($C115="","",IF(ISNA(MATCH($C115,Parts!$A$5:$A$204,0)),"Part not found",IF(OR(N(M115)&gt;'Part Summary'!$B$4,N(N115)&gt;'Part Summary'!$B$4),"OVER QUOTE",IF(AND(M115&lt;&gt;"",N115&lt;&gt;"",M115&lt;-'Part Summary'!$B$4,N115&lt;-'Part Summary'!$B$4),"Faster than quoted","OK"))))</f>
        <v/>
      </c>
    </row>
    <row r="116" customFormat="false" ht="15" hidden="false" customHeight="false" outlineLevel="0" collapsed="false">
      <c r="A116" s="17"/>
      <c r="B116" s="14"/>
      <c r="C116" s="14"/>
      <c r="D116" s="14"/>
      <c r="E116" s="14"/>
      <c r="F116" s="15"/>
      <c r="G116" s="15"/>
      <c r="H116" s="15"/>
      <c r="I116" s="14"/>
      <c r="J116" s="18" t="str">
        <f aca="false">IF($C116="","",IFERROR(INDEX(Parts!$E$5:$E$204,MATCH($C116,Parts!$A$5:$A$204,0)),""))</f>
        <v/>
      </c>
      <c r="K116" s="18" t="str">
        <f aca="false">IF($C116="","",IFERROR(N($F116)*INDEX(Parts!$F$5:$F$204,MATCH($C116,Parts!$A$5:$A$204,0))/60,""))</f>
        <v/>
      </c>
      <c r="L116" s="19" t="str">
        <f aca="false">IF(OR($C116="",N($F116)=0),"",N($H116)*60/$F116)</f>
        <v/>
      </c>
      <c r="M116" s="20" t="str">
        <f aca="false">IF(OR($C116="",N(J116)=0,$G116=""),"",($G116-J116)/J116)</f>
        <v/>
      </c>
      <c r="N116" s="20" t="str">
        <f aca="false">IF(OR($C116="",N(K116)=0,$H116=""),"",($H116-K116)/K116)</f>
        <v/>
      </c>
      <c r="O116" s="21" t="str">
        <f aca="false">IF($C116="","",IF(ISNA(MATCH($C116,Parts!$A$5:$A$204,0)),"Part not found",IF(OR(N(M116)&gt;'Part Summary'!$B$4,N(N116)&gt;'Part Summary'!$B$4),"OVER QUOTE",IF(AND(M116&lt;&gt;"",N116&lt;&gt;"",M116&lt;-'Part Summary'!$B$4,N116&lt;-'Part Summary'!$B$4),"Faster than quoted","OK"))))</f>
        <v/>
      </c>
    </row>
    <row r="117" customFormat="false" ht="15" hidden="false" customHeight="false" outlineLevel="0" collapsed="false">
      <c r="A117" s="17"/>
      <c r="B117" s="14"/>
      <c r="C117" s="14"/>
      <c r="D117" s="14"/>
      <c r="E117" s="14"/>
      <c r="F117" s="15"/>
      <c r="G117" s="15"/>
      <c r="H117" s="15"/>
      <c r="I117" s="14"/>
      <c r="J117" s="18" t="str">
        <f aca="false">IF($C117="","",IFERROR(INDEX(Parts!$E$5:$E$204,MATCH($C117,Parts!$A$5:$A$204,0)),""))</f>
        <v/>
      </c>
      <c r="K117" s="18" t="str">
        <f aca="false">IF($C117="","",IFERROR(N($F117)*INDEX(Parts!$F$5:$F$204,MATCH($C117,Parts!$A$5:$A$204,0))/60,""))</f>
        <v/>
      </c>
      <c r="L117" s="19" t="str">
        <f aca="false">IF(OR($C117="",N($F117)=0),"",N($H117)*60/$F117)</f>
        <v/>
      </c>
      <c r="M117" s="20" t="str">
        <f aca="false">IF(OR($C117="",N(J117)=0,$G117=""),"",($G117-J117)/J117)</f>
        <v/>
      </c>
      <c r="N117" s="20" t="str">
        <f aca="false">IF(OR($C117="",N(K117)=0,$H117=""),"",($H117-K117)/K117)</f>
        <v/>
      </c>
      <c r="O117" s="21" t="str">
        <f aca="false">IF($C117="","",IF(ISNA(MATCH($C117,Parts!$A$5:$A$204,0)),"Part not found",IF(OR(N(M117)&gt;'Part Summary'!$B$4,N(N117)&gt;'Part Summary'!$B$4),"OVER QUOTE",IF(AND(M117&lt;&gt;"",N117&lt;&gt;"",M117&lt;-'Part Summary'!$B$4,N117&lt;-'Part Summary'!$B$4),"Faster than quoted","OK"))))</f>
        <v/>
      </c>
    </row>
    <row r="118" customFormat="false" ht="15" hidden="false" customHeight="false" outlineLevel="0" collapsed="false">
      <c r="A118" s="17"/>
      <c r="B118" s="14"/>
      <c r="C118" s="14"/>
      <c r="D118" s="14"/>
      <c r="E118" s="14"/>
      <c r="F118" s="15"/>
      <c r="G118" s="15"/>
      <c r="H118" s="15"/>
      <c r="I118" s="14"/>
      <c r="J118" s="18" t="str">
        <f aca="false">IF($C118="","",IFERROR(INDEX(Parts!$E$5:$E$204,MATCH($C118,Parts!$A$5:$A$204,0)),""))</f>
        <v/>
      </c>
      <c r="K118" s="18" t="str">
        <f aca="false">IF($C118="","",IFERROR(N($F118)*INDEX(Parts!$F$5:$F$204,MATCH($C118,Parts!$A$5:$A$204,0))/60,""))</f>
        <v/>
      </c>
      <c r="L118" s="19" t="str">
        <f aca="false">IF(OR($C118="",N($F118)=0),"",N($H118)*60/$F118)</f>
        <v/>
      </c>
      <c r="M118" s="20" t="str">
        <f aca="false">IF(OR($C118="",N(J118)=0,$G118=""),"",($G118-J118)/J118)</f>
        <v/>
      </c>
      <c r="N118" s="20" t="str">
        <f aca="false">IF(OR($C118="",N(K118)=0,$H118=""),"",($H118-K118)/K118)</f>
        <v/>
      </c>
      <c r="O118" s="21" t="str">
        <f aca="false">IF($C118="","",IF(ISNA(MATCH($C118,Parts!$A$5:$A$204,0)),"Part not found",IF(OR(N(M118)&gt;'Part Summary'!$B$4,N(N118)&gt;'Part Summary'!$B$4),"OVER QUOTE",IF(AND(M118&lt;&gt;"",N118&lt;&gt;"",M118&lt;-'Part Summary'!$B$4,N118&lt;-'Part Summary'!$B$4),"Faster than quoted","OK"))))</f>
        <v/>
      </c>
    </row>
    <row r="119" customFormat="false" ht="15" hidden="false" customHeight="false" outlineLevel="0" collapsed="false">
      <c r="A119" s="17"/>
      <c r="B119" s="14"/>
      <c r="C119" s="14"/>
      <c r="D119" s="14"/>
      <c r="E119" s="14"/>
      <c r="F119" s="15"/>
      <c r="G119" s="15"/>
      <c r="H119" s="15"/>
      <c r="I119" s="14"/>
      <c r="J119" s="18" t="str">
        <f aca="false">IF($C119="","",IFERROR(INDEX(Parts!$E$5:$E$204,MATCH($C119,Parts!$A$5:$A$204,0)),""))</f>
        <v/>
      </c>
      <c r="K119" s="18" t="str">
        <f aca="false">IF($C119="","",IFERROR(N($F119)*INDEX(Parts!$F$5:$F$204,MATCH($C119,Parts!$A$5:$A$204,0))/60,""))</f>
        <v/>
      </c>
      <c r="L119" s="19" t="str">
        <f aca="false">IF(OR($C119="",N($F119)=0),"",N($H119)*60/$F119)</f>
        <v/>
      </c>
      <c r="M119" s="20" t="str">
        <f aca="false">IF(OR($C119="",N(J119)=0,$G119=""),"",($G119-J119)/J119)</f>
        <v/>
      </c>
      <c r="N119" s="20" t="str">
        <f aca="false">IF(OR($C119="",N(K119)=0,$H119=""),"",($H119-K119)/K119)</f>
        <v/>
      </c>
      <c r="O119" s="21" t="str">
        <f aca="false">IF($C119="","",IF(ISNA(MATCH($C119,Parts!$A$5:$A$204,0)),"Part not found",IF(OR(N(M119)&gt;'Part Summary'!$B$4,N(N119)&gt;'Part Summary'!$B$4),"OVER QUOTE",IF(AND(M119&lt;&gt;"",N119&lt;&gt;"",M119&lt;-'Part Summary'!$B$4,N119&lt;-'Part Summary'!$B$4),"Faster than quoted","OK"))))</f>
        <v/>
      </c>
    </row>
    <row r="120" customFormat="false" ht="15" hidden="false" customHeight="false" outlineLevel="0" collapsed="false">
      <c r="A120" s="17"/>
      <c r="B120" s="14"/>
      <c r="C120" s="14"/>
      <c r="D120" s="14"/>
      <c r="E120" s="14"/>
      <c r="F120" s="15"/>
      <c r="G120" s="15"/>
      <c r="H120" s="15"/>
      <c r="I120" s="14"/>
      <c r="J120" s="18" t="str">
        <f aca="false">IF($C120="","",IFERROR(INDEX(Parts!$E$5:$E$204,MATCH($C120,Parts!$A$5:$A$204,0)),""))</f>
        <v/>
      </c>
      <c r="K120" s="18" t="str">
        <f aca="false">IF($C120="","",IFERROR(N($F120)*INDEX(Parts!$F$5:$F$204,MATCH($C120,Parts!$A$5:$A$204,0))/60,""))</f>
        <v/>
      </c>
      <c r="L120" s="19" t="str">
        <f aca="false">IF(OR($C120="",N($F120)=0),"",N($H120)*60/$F120)</f>
        <v/>
      </c>
      <c r="M120" s="20" t="str">
        <f aca="false">IF(OR($C120="",N(J120)=0,$G120=""),"",($G120-J120)/J120)</f>
        <v/>
      </c>
      <c r="N120" s="20" t="str">
        <f aca="false">IF(OR($C120="",N(K120)=0,$H120=""),"",($H120-K120)/K120)</f>
        <v/>
      </c>
      <c r="O120" s="21" t="str">
        <f aca="false">IF($C120="","",IF(ISNA(MATCH($C120,Parts!$A$5:$A$204,0)),"Part not found",IF(OR(N(M120)&gt;'Part Summary'!$B$4,N(N120)&gt;'Part Summary'!$B$4),"OVER QUOTE",IF(AND(M120&lt;&gt;"",N120&lt;&gt;"",M120&lt;-'Part Summary'!$B$4,N120&lt;-'Part Summary'!$B$4),"Faster than quoted","OK"))))</f>
        <v/>
      </c>
    </row>
    <row r="121" customFormat="false" ht="15" hidden="false" customHeight="false" outlineLevel="0" collapsed="false">
      <c r="A121" s="17"/>
      <c r="B121" s="14"/>
      <c r="C121" s="14"/>
      <c r="D121" s="14"/>
      <c r="E121" s="14"/>
      <c r="F121" s="15"/>
      <c r="G121" s="15"/>
      <c r="H121" s="15"/>
      <c r="I121" s="14"/>
      <c r="J121" s="18" t="str">
        <f aca="false">IF($C121="","",IFERROR(INDEX(Parts!$E$5:$E$204,MATCH($C121,Parts!$A$5:$A$204,0)),""))</f>
        <v/>
      </c>
      <c r="K121" s="18" t="str">
        <f aca="false">IF($C121="","",IFERROR(N($F121)*INDEX(Parts!$F$5:$F$204,MATCH($C121,Parts!$A$5:$A$204,0))/60,""))</f>
        <v/>
      </c>
      <c r="L121" s="19" t="str">
        <f aca="false">IF(OR($C121="",N($F121)=0),"",N($H121)*60/$F121)</f>
        <v/>
      </c>
      <c r="M121" s="20" t="str">
        <f aca="false">IF(OR($C121="",N(J121)=0,$G121=""),"",($G121-J121)/J121)</f>
        <v/>
      </c>
      <c r="N121" s="20" t="str">
        <f aca="false">IF(OR($C121="",N(K121)=0,$H121=""),"",($H121-K121)/K121)</f>
        <v/>
      </c>
      <c r="O121" s="21" t="str">
        <f aca="false">IF($C121="","",IF(ISNA(MATCH($C121,Parts!$A$5:$A$204,0)),"Part not found",IF(OR(N(M121)&gt;'Part Summary'!$B$4,N(N121)&gt;'Part Summary'!$B$4),"OVER QUOTE",IF(AND(M121&lt;&gt;"",N121&lt;&gt;"",M121&lt;-'Part Summary'!$B$4,N121&lt;-'Part Summary'!$B$4),"Faster than quoted","OK"))))</f>
        <v/>
      </c>
    </row>
    <row r="122" customFormat="false" ht="15" hidden="false" customHeight="false" outlineLevel="0" collapsed="false">
      <c r="A122" s="17"/>
      <c r="B122" s="14"/>
      <c r="C122" s="14"/>
      <c r="D122" s="14"/>
      <c r="E122" s="14"/>
      <c r="F122" s="15"/>
      <c r="G122" s="15"/>
      <c r="H122" s="15"/>
      <c r="I122" s="14"/>
      <c r="J122" s="18" t="str">
        <f aca="false">IF($C122="","",IFERROR(INDEX(Parts!$E$5:$E$204,MATCH($C122,Parts!$A$5:$A$204,0)),""))</f>
        <v/>
      </c>
      <c r="K122" s="18" t="str">
        <f aca="false">IF($C122="","",IFERROR(N($F122)*INDEX(Parts!$F$5:$F$204,MATCH($C122,Parts!$A$5:$A$204,0))/60,""))</f>
        <v/>
      </c>
      <c r="L122" s="19" t="str">
        <f aca="false">IF(OR($C122="",N($F122)=0),"",N($H122)*60/$F122)</f>
        <v/>
      </c>
      <c r="M122" s="20" t="str">
        <f aca="false">IF(OR($C122="",N(J122)=0,$G122=""),"",($G122-J122)/J122)</f>
        <v/>
      </c>
      <c r="N122" s="20" t="str">
        <f aca="false">IF(OR($C122="",N(K122)=0,$H122=""),"",($H122-K122)/K122)</f>
        <v/>
      </c>
      <c r="O122" s="21" t="str">
        <f aca="false">IF($C122="","",IF(ISNA(MATCH($C122,Parts!$A$5:$A$204,0)),"Part not found",IF(OR(N(M122)&gt;'Part Summary'!$B$4,N(N122)&gt;'Part Summary'!$B$4),"OVER QUOTE",IF(AND(M122&lt;&gt;"",N122&lt;&gt;"",M122&lt;-'Part Summary'!$B$4,N122&lt;-'Part Summary'!$B$4),"Faster than quoted","OK"))))</f>
        <v/>
      </c>
    </row>
    <row r="123" customFormat="false" ht="15" hidden="false" customHeight="false" outlineLevel="0" collapsed="false">
      <c r="A123" s="17"/>
      <c r="B123" s="14"/>
      <c r="C123" s="14"/>
      <c r="D123" s="14"/>
      <c r="E123" s="14"/>
      <c r="F123" s="15"/>
      <c r="G123" s="15"/>
      <c r="H123" s="15"/>
      <c r="I123" s="14"/>
      <c r="J123" s="18" t="str">
        <f aca="false">IF($C123="","",IFERROR(INDEX(Parts!$E$5:$E$204,MATCH($C123,Parts!$A$5:$A$204,0)),""))</f>
        <v/>
      </c>
      <c r="K123" s="18" t="str">
        <f aca="false">IF($C123="","",IFERROR(N($F123)*INDEX(Parts!$F$5:$F$204,MATCH($C123,Parts!$A$5:$A$204,0))/60,""))</f>
        <v/>
      </c>
      <c r="L123" s="19" t="str">
        <f aca="false">IF(OR($C123="",N($F123)=0),"",N($H123)*60/$F123)</f>
        <v/>
      </c>
      <c r="M123" s="20" t="str">
        <f aca="false">IF(OR($C123="",N(J123)=0,$G123=""),"",($G123-J123)/J123)</f>
        <v/>
      </c>
      <c r="N123" s="20" t="str">
        <f aca="false">IF(OR($C123="",N(K123)=0,$H123=""),"",($H123-K123)/K123)</f>
        <v/>
      </c>
      <c r="O123" s="21" t="str">
        <f aca="false">IF($C123="","",IF(ISNA(MATCH($C123,Parts!$A$5:$A$204,0)),"Part not found",IF(OR(N(M123)&gt;'Part Summary'!$B$4,N(N123)&gt;'Part Summary'!$B$4),"OVER QUOTE",IF(AND(M123&lt;&gt;"",N123&lt;&gt;"",M123&lt;-'Part Summary'!$B$4,N123&lt;-'Part Summary'!$B$4),"Faster than quoted","OK"))))</f>
        <v/>
      </c>
    </row>
    <row r="124" customFormat="false" ht="15" hidden="false" customHeight="false" outlineLevel="0" collapsed="false">
      <c r="A124" s="17"/>
      <c r="B124" s="14"/>
      <c r="C124" s="14"/>
      <c r="D124" s="14"/>
      <c r="E124" s="14"/>
      <c r="F124" s="15"/>
      <c r="G124" s="15"/>
      <c r="H124" s="15"/>
      <c r="I124" s="14"/>
      <c r="J124" s="18" t="str">
        <f aca="false">IF($C124="","",IFERROR(INDEX(Parts!$E$5:$E$204,MATCH($C124,Parts!$A$5:$A$204,0)),""))</f>
        <v/>
      </c>
      <c r="K124" s="18" t="str">
        <f aca="false">IF($C124="","",IFERROR(N($F124)*INDEX(Parts!$F$5:$F$204,MATCH($C124,Parts!$A$5:$A$204,0))/60,""))</f>
        <v/>
      </c>
      <c r="L124" s="19" t="str">
        <f aca="false">IF(OR($C124="",N($F124)=0),"",N($H124)*60/$F124)</f>
        <v/>
      </c>
      <c r="M124" s="20" t="str">
        <f aca="false">IF(OR($C124="",N(J124)=0,$G124=""),"",($G124-J124)/J124)</f>
        <v/>
      </c>
      <c r="N124" s="20" t="str">
        <f aca="false">IF(OR($C124="",N(K124)=0,$H124=""),"",($H124-K124)/K124)</f>
        <v/>
      </c>
      <c r="O124" s="21" t="str">
        <f aca="false">IF($C124="","",IF(ISNA(MATCH($C124,Parts!$A$5:$A$204,0)),"Part not found",IF(OR(N(M124)&gt;'Part Summary'!$B$4,N(N124)&gt;'Part Summary'!$B$4),"OVER QUOTE",IF(AND(M124&lt;&gt;"",N124&lt;&gt;"",M124&lt;-'Part Summary'!$B$4,N124&lt;-'Part Summary'!$B$4),"Faster than quoted","OK"))))</f>
        <v/>
      </c>
    </row>
    <row r="125" customFormat="false" ht="15" hidden="false" customHeight="false" outlineLevel="0" collapsed="false">
      <c r="A125" s="17"/>
      <c r="B125" s="14"/>
      <c r="C125" s="14"/>
      <c r="D125" s="14"/>
      <c r="E125" s="14"/>
      <c r="F125" s="15"/>
      <c r="G125" s="15"/>
      <c r="H125" s="15"/>
      <c r="I125" s="14"/>
      <c r="J125" s="18" t="str">
        <f aca="false">IF($C125="","",IFERROR(INDEX(Parts!$E$5:$E$204,MATCH($C125,Parts!$A$5:$A$204,0)),""))</f>
        <v/>
      </c>
      <c r="K125" s="18" t="str">
        <f aca="false">IF($C125="","",IFERROR(N($F125)*INDEX(Parts!$F$5:$F$204,MATCH($C125,Parts!$A$5:$A$204,0))/60,""))</f>
        <v/>
      </c>
      <c r="L125" s="19" t="str">
        <f aca="false">IF(OR($C125="",N($F125)=0),"",N($H125)*60/$F125)</f>
        <v/>
      </c>
      <c r="M125" s="20" t="str">
        <f aca="false">IF(OR($C125="",N(J125)=0,$G125=""),"",($G125-J125)/J125)</f>
        <v/>
      </c>
      <c r="N125" s="20" t="str">
        <f aca="false">IF(OR($C125="",N(K125)=0,$H125=""),"",($H125-K125)/K125)</f>
        <v/>
      </c>
      <c r="O125" s="21" t="str">
        <f aca="false">IF($C125="","",IF(ISNA(MATCH($C125,Parts!$A$5:$A$204,0)),"Part not found",IF(OR(N(M125)&gt;'Part Summary'!$B$4,N(N125)&gt;'Part Summary'!$B$4),"OVER QUOTE",IF(AND(M125&lt;&gt;"",N125&lt;&gt;"",M125&lt;-'Part Summary'!$B$4,N125&lt;-'Part Summary'!$B$4),"Faster than quoted","OK"))))</f>
        <v/>
      </c>
    </row>
    <row r="126" customFormat="false" ht="15" hidden="false" customHeight="false" outlineLevel="0" collapsed="false">
      <c r="A126" s="17"/>
      <c r="B126" s="14"/>
      <c r="C126" s="14"/>
      <c r="D126" s="14"/>
      <c r="E126" s="14"/>
      <c r="F126" s="15"/>
      <c r="G126" s="15"/>
      <c r="H126" s="15"/>
      <c r="I126" s="14"/>
      <c r="J126" s="18" t="str">
        <f aca="false">IF($C126="","",IFERROR(INDEX(Parts!$E$5:$E$204,MATCH($C126,Parts!$A$5:$A$204,0)),""))</f>
        <v/>
      </c>
      <c r="K126" s="18" t="str">
        <f aca="false">IF($C126="","",IFERROR(N($F126)*INDEX(Parts!$F$5:$F$204,MATCH($C126,Parts!$A$5:$A$204,0))/60,""))</f>
        <v/>
      </c>
      <c r="L126" s="19" t="str">
        <f aca="false">IF(OR($C126="",N($F126)=0),"",N($H126)*60/$F126)</f>
        <v/>
      </c>
      <c r="M126" s="20" t="str">
        <f aca="false">IF(OR($C126="",N(J126)=0,$G126=""),"",($G126-J126)/J126)</f>
        <v/>
      </c>
      <c r="N126" s="20" t="str">
        <f aca="false">IF(OR($C126="",N(K126)=0,$H126=""),"",($H126-K126)/K126)</f>
        <v/>
      </c>
      <c r="O126" s="21" t="str">
        <f aca="false">IF($C126="","",IF(ISNA(MATCH($C126,Parts!$A$5:$A$204,0)),"Part not found",IF(OR(N(M126)&gt;'Part Summary'!$B$4,N(N126)&gt;'Part Summary'!$B$4),"OVER QUOTE",IF(AND(M126&lt;&gt;"",N126&lt;&gt;"",M126&lt;-'Part Summary'!$B$4,N126&lt;-'Part Summary'!$B$4),"Faster than quoted","OK"))))</f>
        <v/>
      </c>
    </row>
    <row r="127" customFormat="false" ht="15" hidden="false" customHeight="false" outlineLevel="0" collapsed="false">
      <c r="A127" s="17"/>
      <c r="B127" s="14"/>
      <c r="C127" s="14"/>
      <c r="D127" s="14"/>
      <c r="E127" s="14"/>
      <c r="F127" s="15"/>
      <c r="G127" s="15"/>
      <c r="H127" s="15"/>
      <c r="I127" s="14"/>
      <c r="J127" s="18" t="str">
        <f aca="false">IF($C127="","",IFERROR(INDEX(Parts!$E$5:$E$204,MATCH($C127,Parts!$A$5:$A$204,0)),""))</f>
        <v/>
      </c>
      <c r="K127" s="18" t="str">
        <f aca="false">IF($C127="","",IFERROR(N($F127)*INDEX(Parts!$F$5:$F$204,MATCH($C127,Parts!$A$5:$A$204,0))/60,""))</f>
        <v/>
      </c>
      <c r="L127" s="19" t="str">
        <f aca="false">IF(OR($C127="",N($F127)=0),"",N($H127)*60/$F127)</f>
        <v/>
      </c>
      <c r="M127" s="20" t="str">
        <f aca="false">IF(OR($C127="",N(J127)=0,$G127=""),"",($G127-J127)/J127)</f>
        <v/>
      </c>
      <c r="N127" s="20" t="str">
        <f aca="false">IF(OR($C127="",N(K127)=0,$H127=""),"",($H127-K127)/K127)</f>
        <v/>
      </c>
      <c r="O127" s="21" t="str">
        <f aca="false">IF($C127="","",IF(ISNA(MATCH($C127,Parts!$A$5:$A$204,0)),"Part not found",IF(OR(N(M127)&gt;'Part Summary'!$B$4,N(N127)&gt;'Part Summary'!$B$4),"OVER QUOTE",IF(AND(M127&lt;&gt;"",N127&lt;&gt;"",M127&lt;-'Part Summary'!$B$4,N127&lt;-'Part Summary'!$B$4),"Faster than quoted","OK"))))</f>
        <v/>
      </c>
    </row>
    <row r="128" customFormat="false" ht="15" hidden="false" customHeight="false" outlineLevel="0" collapsed="false">
      <c r="A128" s="17"/>
      <c r="B128" s="14"/>
      <c r="C128" s="14"/>
      <c r="D128" s="14"/>
      <c r="E128" s="14"/>
      <c r="F128" s="15"/>
      <c r="G128" s="15"/>
      <c r="H128" s="15"/>
      <c r="I128" s="14"/>
      <c r="J128" s="18" t="str">
        <f aca="false">IF($C128="","",IFERROR(INDEX(Parts!$E$5:$E$204,MATCH($C128,Parts!$A$5:$A$204,0)),""))</f>
        <v/>
      </c>
      <c r="K128" s="18" t="str">
        <f aca="false">IF($C128="","",IFERROR(N($F128)*INDEX(Parts!$F$5:$F$204,MATCH($C128,Parts!$A$5:$A$204,0))/60,""))</f>
        <v/>
      </c>
      <c r="L128" s="19" t="str">
        <f aca="false">IF(OR($C128="",N($F128)=0),"",N($H128)*60/$F128)</f>
        <v/>
      </c>
      <c r="M128" s="20" t="str">
        <f aca="false">IF(OR($C128="",N(J128)=0,$G128=""),"",($G128-J128)/J128)</f>
        <v/>
      </c>
      <c r="N128" s="20" t="str">
        <f aca="false">IF(OR($C128="",N(K128)=0,$H128=""),"",($H128-K128)/K128)</f>
        <v/>
      </c>
      <c r="O128" s="21" t="str">
        <f aca="false">IF($C128="","",IF(ISNA(MATCH($C128,Parts!$A$5:$A$204,0)),"Part not found",IF(OR(N(M128)&gt;'Part Summary'!$B$4,N(N128)&gt;'Part Summary'!$B$4),"OVER QUOTE",IF(AND(M128&lt;&gt;"",N128&lt;&gt;"",M128&lt;-'Part Summary'!$B$4,N128&lt;-'Part Summary'!$B$4),"Faster than quoted","OK"))))</f>
        <v/>
      </c>
    </row>
    <row r="129" customFormat="false" ht="15" hidden="false" customHeight="false" outlineLevel="0" collapsed="false">
      <c r="A129" s="17"/>
      <c r="B129" s="14"/>
      <c r="C129" s="14"/>
      <c r="D129" s="14"/>
      <c r="E129" s="14"/>
      <c r="F129" s="15"/>
      <c r="G129" s="15"/>
      <c r="H129" s="15"/>
      <c r="I129" s="14"/>
      <c r="J129" s="18" t="str">
        <f aca="false">IF($C129="","",IFERROR(INDEX(Parts!$E$5:$E$204,MATCH($C129,Parts!$A$5:$A$204,0)),""))</f>
        <v/>
      </c>
      <c r="K129" s="18" t="str">
        <f aca="false">IF($C129="","",IFERROR(N($F129)*INDEX(Parts!$F$5:$F$204,MATCH($C129,Parts!$A$5:$A$204,0))/60,""))</f>
        <v/>
      </c>
      <c r="L129" s="19" t="str">
        <f aca="false">IF(OR($C129="",N($F129)=0),"",N($H129)*60/$F129)</f>
        <v/>
      </c>
      <c r="M129" s="20" t="str">
        <f aca="false">IF(OR($C129="",N(J129)=0,$G129=""),"",($G129-J129)/J129)</f>
        <v/>
      </c>
      <c r="N129" s="20" t="str">
        <f aca="false">IF(OR($C129="",N(K129)=0,$H129=""),"",($H129-K129)/K129)</f>
        <v/>
      </c>
      <c r="O129" s="21" t="str">
        <f aca="false">IF($C129="","",IF(ISNA(MATCH($C129,Parts!$A$5:$A$204,0)),"Part not found",IF(OR(N(M129)&gt;'Part Summary'!$B$4,N(N129)&gt;'Part Summary'!$B$4),"OVER QUOTE",IF(AND(M129&lt;&gt;"",N129&lt;&gt;"",M129&lt;-'Part Summary'!$B$4,N129&lt;-'Part Summary'!$B$4),"Faster than quoted","OK"))))</f>
        <v/>
      </c>
    </row>
    <row r="130" customFormat="false" ht="15" hidden="false" customHeight="false" outlineLevel="0" collapsed="false">
      <c r="A130" s="17"/>
      <c r="B130" s="14"/>
      <c r="C130" s="14"/>
      <c r="D130" s="14"/>
      <c r="E130" s="14"/>
      <c r="F130" s="15"/>
      <c r="G130" s="15"/>
      <c r="H130" s="15"/>
      <c r="I130" s="14"/>
      <c r="J130" s="18" t="str">
        <f aca="false">IF($C130="","",IFERROR(INDEX(Parts!$E$5:$E$204,MATCH($C130,Parts!$A$5:$A$204,0)),""))</f>
        <v/>
      </c>
      <c r="K130" s="18" t="str">
        <f aca="false">IF($C130="","",IFERROR(N($F130)*INDEX(Parts!$F$5:$F$204,MATCH($C130,Parts!$A$5:$A$204,0))/60,""))</f>
        <v/>
      </c>
      <c r="L130" s="19" t="str">
        <f aca="false">IF(OR($C130="",N($F130)=0),"",N($H130)*60/$F130)</f>
        <v/>
      </c>
      <c r="M130" s="20" t="str">
        <f aca="false">IF(OR($C130="",N(J130)=0,$G130=""),"",($G130-J130)/J130)</f>
        <v/>
      </c>
      <c r="N130" s="20" t="str">
        <f aca="false">IF(OR($C130="",N(K130)=0,$H130=""),"",($H130-K130)/K130)</f>
        <v/>
      </c>
      <c r="O130" s="21" t="str">
        <f aca="false">IF($C130="","",IF(ISNA(MATCH($C130,Parts!$A$5:$A$204,0)),"Part not found",IF(OR(N(M130)&gt;'Part Summary'!$B$4,N(N130)&gt;'Part Summary'!$B$4),"OVER QUOTE",IF(AND(M130&lt;&gt;"",N130&lt;&gt;"",M130&lt;-'Part Summary'!$B$4,N130&lt;-'Part Summary'!$B$4),"Faster than quoted","OK"))))</f>
        <v/>
      </c>
    </row>
    <row r="131" customFormat="false" ht="15" hidden="false" customHeight="false" outlineLevel="0" collapsed="false">
      <c r="A131" s="17"/>
      <c r="B131" s="14"/>
      <c r="C131" s="14"/>
      <c r="D131" s="14"/>
      <c r="E131" s="14"/>
      <c r="F131" s="15"/>
      <c r="G131" s="15"/>
      <c r="H131" s="15"/>
      <c r="I131" s="14"/>
      <c r="J131" s="18" t="str">
        <f aca="false">IF($C131="","",IFERROR(INDEX(Parts!$E$5:$E$204,MATCH($C131,Parts!$A$5:$A$204,0)),""))</f>
        <v/>
      </c>
      <c r="K131" s="18" t="str">
        <f aca="false">IF($C131="","",IFERROR(N($F131)*INDEX(Parts!$F$5:$F$204,MATCH($C131,Parts!$A$5:$A$204,0))/60,""))</f>
        <v/>
      </c>
      <c r="L131" s="19" t="str">
        <f aca="false">IF(OR($C131="",N($F131)=0),"",N($H131)*60/$F131)</f>
        <v/>
      </c>
      <c r="M131" s="20" t="str">
        <f aca="false">IF(OR($C131="",N(J131)=0,$G131=""),"",($G131-J131)/J131)</f>
        <v/>
      </c>
      <c r="N131" s="20" t="str">
        <f aca="false">IF(OR($C131="",N(K131)=0,$H131=""),"",($H131-K131)/K131)</f>
        <v/>
      </c>
      <c r="O131" s="21" t="str">
        <f aca="false">IF($C131="","",IF(ISNA(MATCH($C131,Parts!$A$5:$A$204,0)),"Part not found",IF(OR(N(M131)&gt;'Part Summary'!$B$4,N(N131)&gt;'Part Summary'!$B$4),"OVER QUOTE",IF(AND(M131&lt;&gt;"",N131&lt;&gt;"",M131&lt;-'Part Summary'!$B$4,N131&lt;-'Part Summary'!$B$4),"Faster than quoted","OK"))))</f>
        <v/>
      </c>
    </row>
    <row r="132" customFormat="false" ht="15" hidden="false" customHeight="false" outlineLevel="0" collapsed="false">
      <c r="A132" s="17"/>
      <c r="B132" s="14"/>
      <c r="C132" s="14"/>
      <c r="D132" s="14"/>
      <c r="E132" s="14"/>
      <c r="F132" s="15"/>
      <c r="G132" s="15"/>
      <c r="H132" s="15"/>
      <c r="I132" s="14"/>
      <c r="J132" s="18" t="str">
        <f aca="false">IF($C132="","",IFERROR(INDEX(Parts!$E$5:$E$204,MATCH($C132,Parts!$A$5:$A$204,0)),""))</f>
        <v/>
      </c>
      <c r="K132" s="18" t="str">
        <f aca="false">IF($C132="","",IFERROR(N($F132)*INDEX(Parts!$F$5:$F$204,MATCH($C132,Parts!$A$5:$A$204,0))/60,""))</f>
        <v/>
      </c>
      <c r="L132" s="19" t="str">
        <f aca="false">IF(OR($C132="",N($F132)=0),"",N($H132)*60/$F132)</f>
        <v/>
      </c>
      <c r="M132" s="20" t="str">
        <f aca="false">IF(OR($C132="",N(J132)=0,$G132=""),"",($G132-J132)/J132)</f>
        <v/>
      </c>
      <c r="N132" s="20" t="str">
        <f aca="false">IF(OR($C132="",N(K132)=0,$H132=""),"",($H132-K132)/K132)</f>
        <v/>
      </c>
      <c r="O132" s="21" t="str">
        <f aca="false">IF($C132="","",IF(ISNA(MATCH($C132,Parts!$A$5:$A$204,0)),"Part not found",IF(OR(N(M132)&gt;'Part Summary'!$B$4,N(N132)&gt;'Part Summary'!$B$4),"OVER QUOTE",IF(AND(M132&lt;&gt;"",N132&lt;&gt;"",M132&lt;-'Part Summary'!$B$4,N132&lt;-'Part Summary'!$B$4),"Faster than quoted","OK"))))</f>
        <v/>
      </c>
    </row>
    <row r="133" customFormat="false" ht="15" hidden="false" customHeight="false" outlineLevel="0" collapsed="false">
      <c r="A133" s="17"/>
      <c r="B133" s="14"/>
      <c r="C133" s="14"/>
      <c r="D133" s="14"/>
      <c r="E133" s="14"/>
      <c r="F133" s="15"/>
      <c r="G133" s="15"/>
      <c r="H133" s="15"/>
      <c r="I133" s="14"/>
      <c r="J133" s="18" t="str">
        <f aca="false">IF($C133="","",IFERROR(INDEX(Parts!$E$5:$E$204,MATCH($C133,Parts!$A$5:$A$204,0)),""))</f>
        <v/>
      </c>
      <c r="K133" s="18" t="str">
        <f aca="false">IF($C133="","",IFERROR(N($F133)*INDEX(Parts!$F$5:$F$204,MATCH($C133,Parts!$A$5:$A$204,0))/60,""))</f>
        <v/>
      </c>
      <c r="L133" s="19" t="str">
        <f aca="false">IF(OR($C133="",N($F133)=0),"",N($H133)*60/$F133)</f>
        <v/>
      </c>
      <c r="M133" s="20" t="str">
        <f aca="false">IF(OR($C133="",N(J133)=0,$G133=""),"",($G133-J133)/J133)</f>
        <v/>
      </c>
      <c r="N133" s="20" t="str">
        <f aca="false">IF(OR($C133="",N(K133)=0,$H133=""),"",($H133-K133)/K133)</f>
        <v/>
      </c>
      <c r="O133" s="21" t="str">
        <f aca="false">IF($C133="","",IF(ISNA(MATCH($C133,Parts!$A$5:$A$204,0)),"Part not found",IF(OR(N(M133)&gt;'Part Summary'!$B$4,N(N133)&gt;'Part Summary'!$B$4),"OVER QUOTE",IF(AND(M133&lt;&gt;"",N133&lt;&gt;"",M133&lt;-'Part Summary'!$B$4,N133&lt;-'Part Summary'!$B$4),"Faster than quoted","OK"))))</f>
        <v/>
      </c>
    </row>
    <row r="134" customFormat="false" ht="15" hidden="false" customHeight="false" outlineLevel="0" collapsed="false">
      <c r="A134" s="17"/>
      <c r="B134" s="14"/>
      <c r="C134" s="14"/>
      <c r="D134" s="14"/>
      <c r="E134" s="14"/>
      <c r="F134" s="15"/>
      <c r="G134" s="15"/>
      <c r="H134" s="15"/>
      <c r="I134" s="14"/>
      <c r="J134" s="18" t="str">
        <f aca="false">IF($C134="","",IFERROR(INDEX(Parts!$E$5:$E$204,MATCH($C134,Parts!$A$5:$A$204,0)),""))</f>
        <v/>
      </c>
      <c r="K134" s="18" t="str">
        <f aca="false">IF($C134="","",IFERROR(N($F134)*INDEX(Parts!$F$5:$F$204,MATCH($C134,Parts!$A$5:$A$204,0))/60,""))</f>
        <v/>
      </c>
      <c r="L134" s="19" t="str">
        <f aca="false">IF(OR($C134="",N($F134)=0),"",N($H134)*60/$F134)</f>
        <v/>
      </c>
      <c r="M134" s="20" t="str">
        <f aca="false">IF(OR($C134="",N(J134)=0,$G134=""),"",($G134-J134)/J134)</f>
        <v/>
      </c>
      <c r="N134" s="20" t="str">
        <f aca="false">IF(OR($C134="",N(K134)=0,$H134=""),"",($H134-K134)/K134)</f>
        <v/>
      </c>
      <c r="O134" s="21" t="str">
        <f aca="false">IF($C134="","",IF(ISNA(MATCH($C134,Parts!$A$5:$A$204,0)),"Part not found",IF(OR(N(M134)&gt;'Part Summary'!$B$4,N(N134)&gt;'Part Summary'!$B$4),"OVER QUOTE",IF(AND(M134&lt;&gt;"",N134&lt;&gt;"",M134&lt;-'Part Summary'!$B$4,N134&lt;-'Part Summary'!$B$4),"Faster than quoted","OK"))))</f>
        <v/>
      </c>
    </row>
    <row r="135" customFormat="false" ht="15" hidden="false" customHeight="false" outlineLevel="0" collapsed="false">
      <c r="A135" s="17"/>
      <c r="B135" s="14"/>
      <c r="C135" s="14"/>
      <c r="D135" s="14"/>
      <c r="E135" s="14"/>
      <c r="F135" s="15"/>
      <c r="G135" s="15"/>
      <c r="H135" s="15"/>
      <c r="I135" s="14"/>
      <c r="J135" s="18" t="str">
        <f aca="false">IF($C135="","",IFERROR(INDEX(Parts!$E$5:$E$204,MATCH($C135,Parts!$A$5:$A$204,0)),""))</f>
        <v/>
      </c>
      <c r="K135" s="18" t="str">
        <f aca="false">IF($C135="","",IFERROR(N($F135)*INDEX(Parts!$F$5:$F$204,MATCH($C135,Parts!$A$5:$A$204,0))/60,""))</f>
        <v/>
      </c>
      <c r="L135" s="19" t="str">
        <f aca="false">IF(OR($C135="",N($F135)=0),"",N($H135)*60/$F135)</f>
        <v/>
      </c>
      <c r="M135" s="20" t="str">
        <f aca="false">IF(OR($C135="",N(J135)=0,$G135=""),"",($G135-J135)/J135)</f>
        <v/>
      </c>
      <c r="N135" s="20" t="str">
        <f aca="false">IF(OR($C135="",N(K135)=0,$H135=""),"",($H135-K135)/K135)</f>
        <v/>
      </c>
      <c r="O135" s="21" t="str">
        <f aca="false">IF($C135="","",IF(ISNA(MATCH($C135,Parts!$A$5:$A$204,0)),"Part not found",IF(OR(N(M135)&gt;'Part Summary'!$B$4,N(N135)&gt;'Part Summary'!$B$4),"OVER QUOTE",IF(AND(M135&lt;&gt;"",N135&lt;&gt;"",M135&lt;-'Part Summary'!$B$4,N135&lt;-'Part Summary'!$B$4),"Faster than quoted","OK"))))</f>
        <v/>
      </c>
    </row>
    <row r="136" customFormat="false" ht="15" hidden="false" customHeight="false" outlineLevel="0" collapsed="false">
      <c r="A136" s="17"/>
      <c r="B136" s="14"/>
      <c r="C136" s="14"/>
      <c r="D136" s="14"/>
      <c r="E136" s="14"/>
      <c r="F136" s="15"/>
      <c r="G136" s="15"/>
      <c r="H136" s="15"/>
      <c r="I136" s="14"/>
      <c r="J136" s="18" t="str">
        <f aca="false">IF($C136="","",IFERROR(INDEX(Parts!$E$5:$E$204,MATCH($C136,Parts!$A$5:$A$204,0)),""))</f>
        <v/>
      </c>
      <c r="K136" s="18" t="str">
        <f aca="false">IF($C136="","",IFERROR(N($F136)*INDEX(Parts!$F$5:$F$204,MATCH($C136,Parts!$A$5:$A$204,0))/60,""))</f>
        <v/>
      </c>
      <c r="L136" s="19" t="str">
        <f aca="false">IF(OR($C136="",N($F136)=0),"",N($H136)*60/$F136)</f>
        <v/>
      </c>
      <c r="M136" s="20" t="str">
        <f aca="false">IF(OR($C136="",N(J136)=0,$G136=""),"",($G136-J136)/J136)</f>
        <v/>
      </c>
      <c r="N136" s="20" t="str">
        <f aca="false">IF(OR($C136="",N(K136)=0,$H136=""),"",($H136-K136)/K136)</f>
        <v/>
      </c>
      <c r="O136" s="21" t="str">
        <f aca="false">IF($C136="","",IF(ISNA(MATCH($C136,Parts!$A$5:$A$204,0)),"Part not found",IF(OR(N(M136)&gt;'Part Summary'!$B$4,N(N136)&gt;'Part Summary'!$B$4),"OVER QUOTE",IF(AND(M136&lt;&gt;"",N136&lt;&gt;"",M136&lt;-'Part Summary'!$B$4,N136&lt;-'Part Summary'!$B$4),"Faster than quoted","OK"))))</f>
        <v/>
      </c>
    </row>
    <row r="137" customFormat="false" ht="15" hidden="false" customHeight="false" outlineLevel="0" collapsed="false">
      <c r="A137" s="17"/>
      <c r="B137" s="14"/>
      <c r="C137" s="14"/>
      <c r="D137" s="14"/>
      <c r="E137" s="14"/>
      <c r="F137" s="15"/>
      <c r="G137" s="15"/>
      <c r="H137" s="15"/>
      <c r="I137" s="14"/>
      <c r="J137" s="18" t="str">
        <f aca="false">IF($C137="","",IFERROR(INDEX(Parts!$E$5:$E$204,MATCH($C137,Parts!$A$5:$A$204,0)),""))</f>
        <v/>
      </c>
      <c r="K137" s="18" t="str">
        <f aca="false">IF($C137="","",IFERROR(N($F137)*INDEX(Parts!$F$5:$F$204,MATCH($C137,Parts!$A$5:$A$204,0))/60,""))</f>
        <v/>
      </c>
      <c r="L137" s="19" t="str">
        <f aca="false">IF(OR($C137="",N($F137)=0),"",N($H137)*60/$F137)</f>
        <v/>
      </c>
      <c r="M137" s="20" t="str">
        <f aca="false">IF(OR($C137="",N(J137)=0,$G137=""),"",($G137-J137)/J137)</f>
        <v/>
      </c>
      <c r="N137" s="20" t="str">
        <f aca="false">IF(OR($C137="",N(K137)=0,$H137=""),"",($H137-K137)/K137)</f>
        <v/>
      </c>
      <c r="O137" s="21" t="str">
        <f aca="false">IF($C137="","",IF(ISNA(MATCH($C137,Parts!$A$5:$A$204,0)),"Part not found",IF(OR(N(M137)&gt;'Part Summary'!$B$4,N(N137)&gt;'Part Summary'!$B$4),"OVER QUOTE",IF(AND(M137&lt;&gt;"",N137&lt;&gt;"",M137&lt;-'Part Summary'!$B$4,N137&lt;-'Part Summary'!$B$4),"Faster than quoted","OK"))))</f>
        <v/>
      </c>
    </row>
    <row r="138" customFormat="false" ht="15" hidden="false" customHeight="false" outlineLevel="0" collapsed="false">
      <c r="A138" s="17"/>
      <c r="B138" s="14"/>
      <c r="C138" s="14"/>
      <c r="D138" s="14"/>
      <c r="E138" s="14"/>
      <c r="F138" s="15"/>
      <c r="G138" s="15"/>
      <c r="H138" s="15"/>
      <c r="I138" s="14"/>
      <c r="J138" s="18" t="str">
        <f aca="false">IF($C138="","",IFERROR(INDEX(Parts!$E$5:$E$204,MATCH($C138,Parts!$A$5:$A$204,0)),""))</f>
        <v/>
      </c>
      <c r="K138" s="18" t="str">
        <f aca="false">IF($C138="","",IFERROR(N($F138)*INDEX(Parts!$F$5:$F$204,MATCH($C138,Parts!$A$5:$A$204,0))/60,""))</f>
        <v/>
      </c>
      <c r="L138" s="19" t="str">
        <f aca="false">IF(OR($C138="",N($F138)=0),"",N($H138)*60/$F138)</f>
        <v/>
      </c>
      <c r="M138" s="20" t="str">
        <f aca="false">IF(OR($C138="",N(J138)=0,$G138=""),"",($G138-J138)/J138)</f>
        <v/>
      </c>
      <c r="N138" s="20" t="str">
        <f aca="false">IF(OR($C138="",N(K138)=0,$H138=""),"",($H138-K138)/K138)</f>
        <v/>
      </c>
      <c r="O138" s="21" t="str">
        <f aca="false">IF($C138="","",IF(ISNA(MATCH($C138,Parts!$A$5:$A$204,0)),"Part not found",IF(OR(N(M138)&gt;'Part Summary'!$B$4,N(N138)&gt;'Part Summary'!$B$4),"OVER QUOTE",IF(AND(M138&lt;&gt;"",N138&lt;&gt;"",M138&lt;-'Part Summary'!$B$4,N138&lt;-'Part Summary'!$B$4),"Faster than quoted","OK"))))</f>
        <v/>
      </c>
    </row>
    <row r="139" customFormat="false" ht="15" hidden="false" customHeight="false" outlineLevel="0" collapsed="false">
      <c r="A139" s="17"/>
      <c r="B139" s="14"/>
      <c r="C139" s="14"/>
      <c r="D139" s="14"/>
      <c r="E139" s="14"/>
      <c r="F139" s="15"/>
      <c r="G139" s="15"/>
      <c r="H139" s="15"/>
      <c r="I139" s="14"/>
      <c r="J139" s="18" t="str">
        <f aca="false">IF($C139="","",IFERROR(INDEX(Parts!$E$5:$E$204,MATCH($C139,Parts!$A$5:$A$204,0)),""))</f>
        <v/>
      </c>
      <c r="K139" s="18" t="str">
        <f aca="false">IF($C139="","",IFERROR(N($F139)*INDEX(Parts!$F$5:$F$204,MATCH($C139,Parts!$A$5:$A$204,0))/60,""))</f>
        <v/>
      </c>
      <c r="L139" s="19" t="str">
        <f aca="false">IF(OR($C139="",N($F139)=0),"",N($H139)*60/$F139)</f>
        <v/>
      </c>
      <c r="M139" s="20" t="str">
        <f aca="false">IF(OR($C139="",N(J139)=0,$G139=""),"",($G139-J139)/J139)</f>
        <v/>
      </c>
      <c r="N139" s="20" t="str">
        <f aca="false">IF(OR($C139="",N(K139)=0,$H139=""),"",($H139-K139)/K139)</f>
        <v/>
      </c>
      <c r="O139" s="21" t="str">
        <f aca="false">IF($C139="","",IF(ISNA(MATCH($C139,Parts!$A$5:$A$204,0)),"Part not found",IF(OR(N(M139)&gt;'Part Summary'!$B$4,N(N139)&gt;'Part Summary'!$B$4),"OVER QUOTE",IF(AND(M139&lt;&gt;"",N139&lt;&gt;"",M139&lt;-'Part Summary'!$B$4,N139&lt;-'Part Summary'!$B$4),"Faster than quoted","OK"))))</f>
        <v/>
      </c>
    </row>
    <row r="140" customFormat="false" ht="15" hidden="false" customHeight="false" outlineLevel="0" collapsed="false">
      <c r="A140" s="17"/>
      <c r="B140" s="14"/>
      <c r="C140" s="14"/>
      <c r="D140" s="14"/>
      <c r="E140" s="14"/>
      <c r="F140" s="15"/>
      <c r="G140" s="15"/>
      <c r="H140" s="15"/>
      <c r="I140" s="14"/>
      <c r="J140" s="18" t="str">
        <f aca="false">IF($C140="","",IFERROR(INDEX(Parts!$E$5:$E$204,MATCH($C140,Parts!$A$5:$A$204,0)),""))</f>
        <v/>
      </c>
      <c r="K140" s="18" t="str">
        <f aca="false">IF($C140="","",IFERROR(N($F140)*INDEX(Parts!$F$5:$F$204,MATCH($C140,Parts!$A$5:$A$204,0))/60,""))</f>
        <v/>
      </c>
      <c r="L140" s="19" t="str">
        <f aca="false">IF(OR($C140="",N($F140)=0),"",N($H140)*60/$F140)</f>
        <v/>
      </c>
      <c r="M140" s="20" t="str">
        <f aca="false">IF(OR($C140="",N(J140)=0,$G140=""),"",($G140-J140)/J140)</f>
        <v/>
      </c>
      <c r="N140" s="20" t="str">
        <f aca="false">IF(OR($C140="",N(K140)=0,$H140=""),"",($H140-K140)/K140)</f>
        <v/>
      </c>
      <c r="O140" s="21" t="str">
        <f aca="false">IF($C140="","",IF(ISNA(MATCH($C140,Parts!$A$5:$A$204,0)),"Part not found",IF(OR(N(M140)&gt;'Part Summary'!$B$4,N(N140)&gt;'Part Summary'!$B$4),"OVER QUOTE",IF(AND(M140&lt;&gt;"",N140&lt;&gt;"",M140&lt;-'Part Summary'!$B$4,N140&lt;-'Part Summary'!$B$4),"Faster than quoted","OK"))))</f>
        <v/>
      </c>
    </row>
    <row r="141" customFormat="false" ht="15" hidden="false" customHeight="false" outlineLevel="0" collapsed="false">
      <c r="A141" s="17"/>
      <c r="B141" s="14"/>
      <c r="C141" s="14"/>
      <c r="D141" s="14"/>
      <c r="E141" s="14"/>
      <c r="F141" s="15"/>
      <c r="G141" s="15"/>
      <c r="H141" s="15"/>
      <c r="I141" s="14"/>
      <c r="J141" s="18" t="str">
        <f aca="false">IF($C141="","",IFERROR(INDEX(Parts!$E$5:$E$204,MATCH($C141,Parts!$A$5:$A$204,0)),""))</f>
        <v/>
      </c>
      <c r="K141" s="18" t="str">
        <f aca="false">IF($C141="","",IFERROR(N($F141)*INDEX(Parts!$F$5:$F$204,MATCH($C141,Parts!$A$5:$A$204,0))/60,""))</f>
        <v/>
      </c>
      <c r="L141" s="19" t="str">
        <f aca="false">IF(OR($C141="",N($F141)=0),"",N($H141)*60/$F141)</f>
        <v/>
      </c>
      <c r="M141" s="20" t="str">
        <f aca="false">IF(OR($C141="",N(J141)=0,$G141=""),"",($G141-J141)/J141)</f>
        <v/>
      </c>
      <c r="N141" s="20" t="str">
        <f aca="false">IF(OR($C141="",N(K141)=0,$H141=""),"",($H141-K141)/K141)</f>
        <v/>
      </c>
      <c r="O141" s="21" t="str">
        <f aca="false">IF($C141="","",IF(ISNA(MATCH($C141,Parts!$A$5:$A$204,0)),"Part not found",IF(OR(N(M141)&gt;'Part Summary'!$B$4,N(N141)&gt;'Part Summary'!$B$4),"OVER QUOTE",IF(AND(M141&lt;&gt;"",N141&lt;&gt;"",M141&lt;-'Part Summary'!$B$4,N141&lt;-'Part Summary'!$B$4),"Faster than quoted","OK"))))</f>
        <v/>
      </c>
    </row>
    <row r="142" customFormat="false" ht="15" hidden="false" customHeight="false" outlineLevel="0" collapsed="false">
      <c r="A142" s="17"/>
      <c r="B142" s="14"/>
      <c r="C142" s="14"/>
      <c r="D142" s="14"/>
      <c r="E142" s="14"/>
      <c r="F142" s="15"/>
      <c r="G142" s="15"/>
      <c r="H142" s="15"/>
      <c r="I142" s="14"/>
      <c r="J142" s="18" t="str">
        <f aca="false">IF($C142="","",IFERROR(INDEX(Parts!$E$5:$E$204,MATCH($C142,Parts!$A$5:$A$204,0)),""))</f>
        <v/>
      </c>
      <c r="K142" s="18" t="str">
        <f aca="false">IF($C142="","",IFERROR(N($F142)*INDEX(Parts!$F$5:$F$204,MATCH($C142,Parts!$A$5:$A$204,0))/60,""))</f>
        <v/>
      </c>
      <c r="L142" s="19" t="str">
        <f aca="false">IF(OR($C142="",N($F142)=0),"",N($H142)*60/$F142)</f>
        <v/>
      </c>
      <c r="M142" s="20" t="str">
        <f aca="false">IF(OR($C142="",N(J142)=0,$G142=""),"",($G142-J142)/J142)</f>
        <v/>
      </c>
      <c r="N142" s="20" t="str">
        <f aca="false">IF(OR($C142="",N(K142)=0,$H142=""),"",($H142-K142)/K142)</f>
        <v/>
      </c>
      <c r="O142" s="21" t="str">
        <f aca="false">IF($C142="","",IF(ISNA(MATCH($C142,Parts!$A$5:$A$204,0)),"Part not found",IF(OR(N(M142)&gt;'Part Summary'!$B$4,N(N142)&gt;'Part Summary'!$B$4),"OVER QUOTE",IF(AND(M142&lt;&gt;"",N142&lt;&gt;"",M142&lt;-'Part Summary'!$B$4,N142&lt;-'Part Summary'!$B$4),"Faster than quoted","OK"))))</f>
        <v/>
      </c>
    </row>
    <row r="143" customFormat="false" ht="15" hidden="false" customHeight="false" outlineLevel="0" collapsed="false">
      <c r="A143" s="17"/>
      <c r="B143" s="14"/>
      <c r="C143" s="14"/>
      <c r="D143" s="14"/>
      <c r="E143" s="14"/>
      <c r="F143" s="15"/>
      <c r="G143" s="15"/>
      <c r="H143" s="15"/>
      <c r="I143" s="14"/>
      <c r="J143" s="18" t="str">
        <f aca="false">IF($C143="","",IFERROR(INDEX(Parts!$E$5:$E$204,MATCH($C143,Parts!$A$5:$A$204,0)),""))</f>
        <v/>
      </c>
      <c r="K143" s="18" t="str">
        <f aca="false">IF($C143="","",IFERROR(N($F143)*INDEX(Parts!$F$5:$F$204,MATCH($C143,Parts!$A$5:$A$204,0))/60,""))</f>
        <v/>
      </c>
      <c r="L143" s="19" t="str">
        <f aca="false">IF(OR($C143="",N($F143)=0),"",N($H143)*60/$F143)</f>
        <v/>
      </c>
      <c r="M143" s="20" t="str">
        <f aca="false">IF(OR($C143="",N(J143)=0,$G143=""),"",($G143-J143)/J143)</f>
        <v/>
      </c>
      <c r="N143" s="20" t="str">
        <f aca="false">IF(OR($C143="",N(K143)=0,$H143=""),"",($H143-K143)/K143)</f>
        <v/>
      </c>
      <c r="O143" s="21" t="str">
        <f aca="false">IF($C143="","",IF(ISNA(MATCH($C143,Parts!$A$5:$A$204,0)),"Part not found",IF(OR(N(M143)&gt;'Part Summary'!$B$4,N(N143)&gt;'Part Summary'!$B$4),"OVER QUOTE",IF(AND(M143&lt;&gt;"",N143&lt;&gt;"",M143&lt;-'Part Summary'!$B$4,N143&lt;-'Part Summary'!$B$4),"Faster than quoted","OK"))))</f>
        <v/>
      </c>
    </row>
    <row r="144" customFormat="false" ht="15" hidden="false" customHeight="false" outlineLevel="0" collapsed="false">
      <c r="A144" s="17"/>
      <c r="B144" s="14"/>
      <c r="C144" s="14"/>
      <c r="D144" s="14"/>
      <c r="E144" s="14"/>
      <c r="F144" s="15"/>
      <c r="G144" s="15"/>
      <c r="H144" s="15"/>
      <c r="I144" s="14"/>
      <c r="J144" s="18" t="str">
        <f aca="false">IF($C144="","",IFERROR(INDEX(Parts!$E$5:$E$204,MATCH($C144,Parts!$A$5:$A$204,0)),""))</f>
        <v/>
      </c>
      <c r="K144" s="18" t="str">
        <f aca="false">IF($C144="","",IFERROR(N($F144)*INDEX(Parts!$F$5:$F$204,MATCH($C144,Parts!$A$5:$A$204,0))/60,""))</f>
        <v/>
      </c>
      <c r="L144" s="19" t="str">
        <f aca="false">IF(OR($C144="",N($F144)=0),"",N($H144)*60/$F144)</f>
        <v/>
      </c>
      <c r="M144" s="20" t="str">
        <f aca="false">IF(OR($C144="",N(J144)=0,$G144=""),"",($G144-J144)/J144)</f>
        <v/>
      </c>
      <c r="N144" s="20" t="str">
        <f aca="false">IF(OR($C144="",N(K144)=0,$H144=""),"",($H144-K144)/K144)</f>
        <v/>
      </c>
      <c r="O144" s="21" t="str">
        <f aca="false">IF($C144="","",IF(ISNA(MATCH($C144,Parts!$A$5:$A$204,0)),"Part not found",IF(OR(N(M144)&gt;'Part Summary'!$B$4,N(N144)&gt;'Part Summary'!$B$4),"OVER QUOTE",IF(AND(M144&lt;&gt;"",N144&lt;&gt;"",M144&lt;-'Part Summary'!$B$4,N144&lt;-'Part Summary'!$B$4),"Faster than quoted","OK"))))</f>
        <v/>
      </c>
    </row>
    <row r="145" customFormat="false" ht="15" hidden="false" customHeight="false" outlineLevel="0" collapsed="false">
      <c r="A145" s="17"/>
      <c r="B145" s="14"/>
      <c r="C145" s="14"/>
      <c r="D145" s="14"/>
      <c r="E145" s="14"/>
      <c r="F145" s="15"/>
      <c r="G145" s="15"/>
      <c r="H145" s="15"/>
      <c r="I145" s="14"/>
      <c r="J145" s="18" t="str">
        <f aca="false">IF($C145="","",IFERROR(INDEX(Parts!$E$5:$E$204,MATCH($C145,Parts!$A$5:$A$204,0)),""))</f>
        <v/>
      </c>
      <c r="K145" s="18" t="str">
        <f aca="false">IF($C145="","",IFERROR(N($F145)*INDEX(Parts!$F$5:$F$204,MATCH($C145,Parts!$A$5:$A$204,0))/60,""))</f>
        <v/>
      </c>
      <c r="L145" s="19" t="str">
        <f aca="false">IF(OR($C145="",N($F145)=0),"",N($H145)*60/$F145)</f>
        <v/>
      </c>
      <c r="M145" s="20" t="str">
        <f aca="false">IF(OR($C145="",N(J145)=0,$G145=""),"",($G145-J145)/J145)</f>
        <v/>
      </c>
      <c r="N145" s="20" t="str">
        <f aca="false">IF(OR($C145="",N(K145)=0,$H145=""),"",($H145-K145)/K145)</f>
        <v/>
      </c>
      <c r="O145" s="21" t="str">
        <f aca="false">IF($C145="","",IF(ISNA(MATCH($C145,Parts!$A$5:$A$204,0)),"Part not found",IF(OR(N(M145)&gt;'Part Summary'!$B$4,N(N145)&gt;'Part Summary'!$B$4),"OVER QUOTE",IF(AND(M145&lt;&gt;"",N145&lt;&gt;"",M145&lt;-'Part Summary'!$B$4,N145&lt;-'Part Summary'!$B$4),"Faster than quoted","OK"))))</f>
        <v/>
      </c>
    </row>
    <row r="146" customFormat="false" ht="15" hidden="false" customHeight="false" outlineLevel="0" collapsed="false">
      <c r="A146" s="17"/>
      <c r="B146" s="14"/>
      <c r="C146" s="14"/>
      <c r="D146" s="14"/>
      <c r="E146" s="14"/>
      <c r="F146" s="15"/>
      <c r="G146" s="15"/>
      <c r="H146" s="15"/>
      <c r="I146" s="14"/>
      <c r="J146" s="18" t="str">
        <f aca="false">IF($C146="","",IFERROR(INDEX(Parts!$E$5:$E$204,MATCH($C146,Parts!$A$5:$A$204,0)),""))</f>
        <v/>
      </c>
      <c r="K146" s="18" t="str">
        <f aca="false">IF($C146="","",IFERROR(N($F146)*INDEX(Parts!$F$5:$F$204,MATCH($C146,Parts!$A$5:$A$204,0))/60,""))</f>
        <v/>
      </c>
      <c r="L146" s="19" t="str">
        <f aca="false">IF(OR($C146="",N($F146)=0),"",N($H146)*60/$F146)</f>
        <v/>
      </c>
      <c r="M146" s="20" t="str">
        <f aca="false">IF(OR($C146="",N(J146)=0,$G146=""),"",($G146-J146)/J146)</f>
        <v/>
      </c>
      <c r="N146" s="20" t="str">
        <f aca="false">IF(OR($C146="",N(K146)=0,$H146=""),"",($H146-K146)/K146)</f>
        <v/>
      </c>
      <c r="O146" s="21" t="str">
        <f aca="false">IF($C146="","",IF(ISNA(MATCH($C146,Parts!$A$5:$A$204,0)),"Part not found",IF(OR(N(M146)&gt;'Part Summary'!$B$4,N(N146)&gt;'Part Summary'!$B$4),"OVER QUOTE",IF(AND(M146&lt;&gt;"",N146&lt;&gt;"",M146&lt;-'Part Summary'!$B$4,N146&lt;-'Part Summary'!$B$4),"Faster than quoted","OK"))))</f>
        <v/>
      </c>
    </row>
    <row r="147" customFormat="false" ht="15" hidden="false" customHeight="false" outlineLevel="0" collapsed="false">
      <c r="A147" s="17"/>
      <c r="B147" s="14"/>
      <c r="C147" s="14"/>
      <c r="D147" s="14"/>
      <c r="E147" s="14"/>
      <c r="F147" s="15"/>
      <c r="G147" s="15"/>
      <c r="H147" s="15"/>
      <c r="I147" s="14"/>
      <c r="J147" s="18" t="str">
        <f aca="false">IF($C147="","",IFERROR(INDEX(Parts!$E$5:$E$204,MATCH($C147,Parts!$A$5:$A$204,0)),""))</f>
        <v/>
      </c>
      <c r="K147" s="18" t="str">
        <f aca="false">IF($C147="","",IFERROR(N($F147)*INDEX(Parts!$F$5:$F$204,MATCH($C147,Parts!$A$5:$A$204,0))/60,""))</f>
        <v/>
      </c>
      <c r="L147" s="19" t="str">
        <f aca="false">IF(OR($C147="",N($F147)=0),"",N($H147)*60/$F147)</f>
        <v/>
      </c>
      <c r="M147" s="20" t="str">
        <f aca="false">IF(OR($C147="",N(J147)=0,$G147=""),"",($G147-J147)/J147)</f>
        <v/>
      </c>
      <c r="N147" s="20" t="str">
        <f aca="false">IF(OR($C147="",N(K147)=0,$H147=""),"",($H147-K147)/K147)</f>
        <v/>
      </c>
      <c r="O147" s="21" t="str">
        <f aca="false">IF($C147="","",IF(ISNA(MATCH($C147,Parts!$A$5:$A$204,0)),"Part not found",IF(OR(N(M147)&gt;'Part Summary'!$B$4,N(N147)&gt;'Part Summary'!$B$4),"OVER QUOTE",IF(AND(M147&lt;&gt;"",N147&lt;&gt;"",M147&lt;-'Part Summary'!$B$4,N147&lt;-'Part Summary'!$B$4),"Faster than quoted","OK"))))</f>
        <v/>
      </c>
    </row>
    <row r="148" customFormat="false" ht="15" hidden="false" customHeight="false" outlineLevel="0" collapsed="false">
      <c r="A148" s="17"/>
      <c r="B148" s="14"/>
      <c r="C148" s="14"/>
      <c r="D148" s="14"/>
      <c r="E148" s="14"/>
      <c r="F148" s="15"/>
      <c r="G148" s="15"/>
      <c r="H148" s="15"/>
      <c r="I148" s="14"/>
      <c r="J148" s="18" t="str">
        <f aca="false">IF($C148="","",IFERROR(INDEX(Parts!$E$5:$E$204,MATCH($C148,Parts!$A$5:$A$204,0)),""))</f>
        <v/>
      </c>
      <c r="K148" s="18" t="str">
        <f aca="false">IF($C148="","",IFERROR(N($F148)*INDEX(Parts!$F$5:$F$204,MATCH($C148,Parts!$A$5:$A$204,0))/60,""))</f>
        <v/>
      </c>
      <c r="L148" s="19" t="str">
        <f aca="false">IF(OR($C148="",N($F148)=0),"",N($H148)*60/$F148)</f>
        <v/>
      </c>
      <c r="M148" s="20" t="str">
        <f aca="false">IF(OR($C148="",N(J148)=0,$G148=""),"",($G148-J148)/J148)</f>
        <v/>
      </c>
      <c r="N148" s="20" t="str">
        <f aca="false">IF(OR($C148="",N(K148)=0,$H148=""),"",($H148-K148)/K148)</f>
        <v/>
      </c>
      <c r="O148" s="21" t="str">
        <f aca="false">IF($C148="","",IF(ISNA(MATCH($C148,Parts!$A$5:$A$204,0)),"Part not found",IF(OR(N(M148)&gt;'Part Summary'!$B$4,N(N148)&gt;'Part Summary'!$B$4),"OVER QUOTE",IF(AND(M148&lt;&gt;"",N148&lt;&gt;"",M148&lt;-'Part Summary'!$B$4,N148&lt;-'Part Summary'!$B$4),"Faster than quoted","OK"))))</f>
        <v/>
      </c>
    </row>
    <row r="149" customFormat="false" ht="15" hidden="false" customHeight="false" outlineLevel="0" collapsed="false">
      <c r="A149" s="17"/>
      <c r="B149" s="14"/>
      <c r="C149" s="14"/>
      <c r="D149" s="14"/>
      <c r="E149" s="14"/>
      <c r="F149" s="15"/>
      <c r="G149" s="15"/>
      <c r="H149" s="15"/>
      <c r="I149" s="14"/>
      <c r="J149" s="18" t="str">
        <f aca="false">IF($C149="","",IFERROR(INDEX(Parts!$E$5:$E$204,MATCH($C149,Parts!$A$5:$A$204,0)),""))</f>
        <v/>
      </c>
      <c r="K149" s="18" t="str">
        <f aca="false">IF($C149="","",IFERROR(N($F149)*INDEX(Parts!$F$5:$F$204,MATCH($C149,Parts!$A$5:$A$204,0))/60,""))</f>
        <v/>
      </c>
      <c r="L149" s="19" t="str">
        <f aca="false">IF(OR($C149="",N($F149)=0),"",N($H149)*60/$F149)</f>
        <v/>
      </c>
      <c r="M149" s="20" t="str">
        <f aca="false">IF(OR($C149="",N(J149)=0,$G149=""),"",($G149-J149)/J149)</f>
        <v/>
      </c>
      <c r="N149" s="20" t="str">
        <f aca="false">IF(OR($C149="",N(K149)=0,$H149=""),"",($H149-K149)/K149)</f>
        <v/>
      </c>
      <c r="O149" s="21" t="str">
        <f aca="false">IF($C149="","",IF(ISNA(MATCH($C149,Parts!$A$5:$A$204,0)),"Part not found",IF(OR(N(M149)&gt;'Part Summary'!$B$4,N(N149)&gt;'Part Summary'!$B$4),"OVER QUOTE",IF(AND(M149&lt;&gt;"",N149&lt;&gt;"",M149&lt;-'Part Summary'!$B$4,N149&lt;-'Part Summary'!$B$4),"Faster than quoted","OK"))))</f>
        <v/>
      </c>
    </row>
    <row r="150" customFormat="false" ht="15" hidden="false" customHeight="false" outlineLevel="0" collapsed="false">
      <c r="A150" s="17"/>
      <c r="B150" s="14"/>
      <c r="C150" s="14"/>
      <c r="D150" s="14"/>
      <c r="E150" s="14"/>
      <c r="F150" s="15"/>
      <c r="G150" s="15"/>
      <c r="H150" s="15"/>
      <c r="I150" s="14"/>
      <c r="J150" s="18" t="str">
        <f aca="false">IF($C150="","",IFERROR(INDEX(Parts!$E$5:$E$204,MATCH($C150,Parts!$A$5:$A$204,0)),""))</f>
        <v/>
      </c>
      <c r="K150" s="18" t="str">
        <f aca="false">IF($C150="","",IFERROR(N($F150)*INDEX(Parts!$F$5:$F$204,MATCH($C150,Parts!$A$5:$A$204,0))/60,""))</f>
        <v/>
      </c>
      <c r="L150" s="19" t="str">
        <f aca="false">IF(OR($C150="",N($F150)=0),"",N($H150)*60/$F150)</f>
        <v/>
      </c>
      <c r="M150" s="20" t="str">
        <f aca="false">IF(OR($C150="",N(J150)=0,$G150=""),"",($G150-J150)/J150)</f>
        <v/>
      </c>
      <c r="N150" s="20" t="str">
        <f aca="false">IF(OR($C150="",N(K150)=0,$H150=""),"",($H150-K150)/K150)</f>
        <v/>
      </c>
      <c r="O150" s="21" t="str">
        <f aca="false">IF($C150="","",IF(ISNA(MATCH($C150,Parts!$A$5:$A$204,0)),"Part not found",IF(OR(N(M150)&gt;'Part Summary'!$B$4,N(N150)&gt;'Part Summary'!$B$4),"OVER QUOTE",IF(AND(M150&lt;&gt;"",N150&lt;&gt;"",M150&lt;-'Part Summary'!$B$4,N150&lt;-'Part Summary'!$B$4),"Faster than quoted","OK"))))</f>
        <v/>
      </c>
    </row>
    <row r="151" customFormat="false" ht="15" hidden="false" customHeight="false" outlineLevel="0" collapsed="false">
      <c r="A151" s="17"/>
      <c r="B151" s="14"/>
      <c r="C151" s="14"/>
      <c r="D151" s="14"/>
      <c r="E151" s="14"/>
      <c r="F151" s="15"/>
      <c r="G151" s="15"/>
      <c r="H151" s="15"/>
      <c r="I151" s="14"/>
      <c r="J151" s="18" t="str">
        <f aca="false">IF($C151="","",IFERROR(INDEX(Parts!$E$5:$E$204,MATCH($C151,Parts!$A$5:$A$204,0)),""))</f>
        <v/>
      </c>
      <c r="K151" s="18" t="str">
        <f aca="false">IF($C151="","",IFERROR(N($F151)*INDEX(Parts!$F$5:$F$204,MATCH($C151,Parts!$A$5:$A$204,0))/60,""))</f>
        <v/>
      </c>
      <c r="L151" s="19" t="str">
        <f aca="false">IF(OR($C151="",N($F151)=0),"",N($H151)*60/$F151)</f>
        <v/>
      </c>
      <c r="M151" s="20" t="str">
        <f aca="false">IF(OR($C151="",N(J151)=0,$G151=""),"",($G151-J151)/J151)</f>
        <v/>
      </c>
      <c r="N151" s="20" t="str">
        <f aca="false">IF(OR($C151="",N(K151)=0,$H151=""),"",($H151-K151)/K151)</f>
        <v/>
      </c>
      <c r="O151" s="21" t="str">
        <f aca="false">IF($C151="","",IF(ISNA(MATCH($C151,Parts!$A$5:$A$204,0)),"Part not found",IF(OR(N(M151)&gt;'Part Summary'!$B$4,N(N151)&gt;'Part Summary'!$B$4),"OVER QUOTE",IF(AND(M151&lt;&gt;"",N151&lt;&gt;"",M151&lt;-'Part Summary'!$B$4,N151&lt;-'Part Summary'!$B$4),"Faster than quoted","OK"))))</f>
        <v/>
      </c>
    </row>
    <row r="152" customFormat="false" ht="15" hidden="false" customHeight="false" outlineLevel="0" collapsed="false">
      <c r="A152" s="17"/>
      <c r="B152" s="14"/>
      <c r="C152" s="14"/>
      <c r="D152" s="14"/>
      <c r="E152" s="14"/>
      <c r="F152" s="15"/>
      <c r="G152" s="15"/>
      <c r="H152" s="15"/>
      <c r="I152" s="14"/>
      <c r="J152" s="18" t="str">
        <f aca="false">IF($C152="","",IFERROR(INDEX(Parts!$E$5:$E$204,MATCH($C152,Parts!$A$5:$A$204,0)),""))</f>
        <v/>
      </c>
      <c r="K152" s="18" t="str">
        <f aca="false">IF($C152="","",IFERROR(N($F152)*INDEX(Parts!$F$5:$F$204,MATCH($C152,Parts!$A$5:$A$204,0))/60,""))</f>
        <v/>
      </c>
      <c r="L152" s="19" t="str">
        <f aca="false">IF(OR($C152="",N($F152)=0),"",N($H152)*60/$F152)</f>
        <v/>
      </c>
      <c r="M152" s="20" t="str">
        <f aca="false">IF(OR($C152="",N(J152)=0,$G152=""),"",($G152-J152)/J152)</f>
        <v/>
      </c>
      <c r="N152" s="20" t="str">
        <f aca="false">IF(OR($C152="",N(K152)=0,$H152=""),"",($H152-K152)/K152)</f>
        <v/>
      </c>
      <c r="O152" s="21" t="str">
        <f aca="false">IF($C152="","",IF(ISNA(MATCH($C152,Parts!$A$5:$A$204,0)),"Part not found",IF(OR(N(M152)&gt;'Part Summary'!$B$4,N(N152)&gt;'Part Summary'!$B$4),"OVER QUOTE",IF(AND(M152&lt;&gt;"",N152&lt;&gt;"",M152&lt;-'Part Summary'!$B$4,N152&lt;-'Part Summary'!$B$4),"Faster than quoted","OK"))))</f>
        <v/>
      </c>
    </row>
    <row r="153" customFormat="false" ht="15" hidden="false" customHeight="false" outlineLevel="0" collapsed="false">
      <c r="A153" s="17"/>
      <c r="B153" s="14"/>
      <c r="C153" s="14"/>
      <c r="D153" s="14"/>
      <c r="E153" s="14"/>
      <c r="F153" s="15"/>
      <c r="G153" s="15"/>
      <c r="H153" s="15"/>
      <c r="I153" s="14"/>
      <c r="J153" s="18" t="str">
        <f aca="false">IF($C153="","",IFERROR(INDEX(Parts!$E$5:$E$204,MATCH($C153,Parts!$A$5:$A$204,0)),""))</f>
        <v/>
      </c>
      <c r="K153" s="18" t="str">
        <f aca="false">IF($C153="","",IFERROR(N($F153)*INDEX(Parts!$F$5:$F$204,MATCH($C153,Parts!$A$5:$A$204,0))/60,""))</f>
        <v/>
      </c>
      <c r="L153" s="19" t="str">
        <f aca="false">IF(OR($C153="",N($F153)=0),"",N($H153)*60/$F153)</f>
        <v/>
      </c>
      <c r="M153" s="20" t="str">
        <f aca="false">IF(OR($C153="",N(J153)=0,$G153=""),"",($G153-J153)/J153)</f>
        <v/>
      </c>
      <c r="N153" s="20" t="str">
        <f aca="false">IF(OR($C153="",N(K153)=0,$H153=""),"",($H153-K153)/K153)</f>
        <v/>
      </c>
      <c r="O153" s="21" t="str">
        <f aca="false">IF($C153="","",IF(ISNA(MATCH($C153,Parts!$A$5:$A$204,0)),"Part not found",IF(OR(N(M153)&gt;'Part Summary'!$B$4,N(N153)&gt;'Part Summary'!$B$4),"OVER QUOTE",IF(AND(M153&lt;&gt;"",N153&lt;&gt;"",M153&lt;-'Part Summary'!$B$4,N153&lt;-'Part Summary'!$B$4),"Faster than quoted","OK"))))</f>
        <v/>
      </c>
    </row>
    <row r="154" customFormat="false" ht="15" hidden="false" customHeight="false" outlineLevel="0" collapsed="false">
      <c r="A154" s="17"/>
      <c r="B154" s="14"/>
      <c r="C154" s="14"/>
      <c r="D154" s="14"/>
      <c r="E154" s="14"/>
      <c r="F154" s="15"/>
      <c r="G154" s="15"/>
      <c r="H154" s="15"/>
      <c r="I154" s="14"/>
      <c r="J154" s="18" t="str">
        <f aca="false">IF($C154="","",IFERROR(INDEX(Parts!$E$5:$E$204,MATCH($C154,Parts!$A$5:$A$204,0)),""))</f>
        <v/>
      </c>
      <c r="K154" s="18" t="str">
        <f aca="false">IF($C154="","",IFERROR(N($F154)*INDEX(Parts!$F$5:$F$204,MATCH($C154,Parts!$A$5:$A$204,0))/60,""))</f>
        <v/>
      </c>
      <c r="L154" s="19" t="str">
        <f aca="false">IF(OR($C154="",N($F154)=0),"",N($H154)*60/$F154)</f>
        <v/>
      </c>
      <c r="M154" s="20" t="str">
        <f aca="false">IF(OR($C154="",N(J154)=0,$G154=""),"",($G154-J154)/J154)</f>
        <v/>
      </c>
      <c r="N154" s="20" t="str">
        <f aca="false">IF(OR($C154="",N(K154)=0,$H154=""),"",($H154-K154)/K154)</f>
        <v/>
      </c>
      <c r="O154" s="21" t="str">
        <f aca="false">IF($C154="","",IF(ISNA(MATCH($C154,Parts!$A$5:$A$204,0)),"Part not found",IF(OR(N(M154)&gt;'Part Summary'!$B$4,N(N154)&gt;'Part Summary'!$B$4),"OVER QUOTE",IF(AND(M154&lt;&gt;"",N154&lt;&gt;"",M154&lt;-'Part Summary'!$B$4,N154&lt;-'Part Summary'!$B$4),"Faster than quoted","OK"))))</f>
        <v/>
      </c>
    </row>
    <row r="155" customFormat="false" ht="15" hidden="false" customHeight="false" outlineLevel="0" collapsed="false">
      <c r="A155" s="17"/>
      <c r="B155" s="14"/>
      <c r="C155" s="14"/>
      <c r="D155" s="14"/>
      <c r="E155" s="14"/>
      <c r="F155" s="15"/>
      <c r="G155" s="15"/>
      <c r="H155" s="15"/>
      <c r="I155" s="14"/>
      <c r="J155" s="18" t="str">
        <f aca="false">IF($C155="","",IFERROR(INDEX(Parts!$E$5:$E$204,MATCH($C155,Parts!$A$5:$A$204,0)),""))</f>
        <v/>
      </c>
      <c r="K155" s="18" t="str">
        <f aca="false">IF($C155="","",IFERROR(N($F155)*INDEX(Parts!$F$5:$F$204,MATCH($C155,Parts!$A$5:$A$204,0))/60,""))</f>
        <v/>
      </c>
      <c r="L155" s="19" t="str">
        <f aca="false">IF(OR($C155="",N($F155)=0),"",N($H155)*60/$F155)</f>
        <v/>
      </c>
      <c r="M155" s="20" t="str">
        <f aca="false">IF(OR($C155="",N(J155)=0,$G155=""),"",($G155-J155)/J155)</f>
        <v/>
      </c>
      <c r="N155" s="20" t="str">
        <f aca="false">IF(OR($C155="",N(K155)=0,$H155=""),"",($H155-K155)/K155)</f>
        <v/>
      </c>
      <c r="O155" s="21" t="str">
        <f aca="false">IF($C155="","",IF(ISNA(MATCH($C155,Parts!$A$5:$A$204,0)),"Part not found",IF(OR(N(M155)&gt;'Part Summary'!$B$4,N(N155)&gt;'Part Summary'!$B$4),"OVER QUOTE",IF(AND(M155&lt;&gt;"",N155&lt;&gt;"",M155&lt;-'Part Summary'!$B$4,N155&lt;-'Part Summary'!$B$4),"Faster than quoted","OK"))))</f>
        <v/>
      </c>
    </row>
    <row r="156" customFormat="false" ht="15" hidden="false" customHeight="false" outlineLevel="0" collapsed="false">
      <c r="A156" s="17"/>
      <c r="B156" s="14"/>
      <c r="C156" s="14"/>
      <c r="D156" s="14"/>
      <c r="E156" s="14"/>
      <c r="F156" s="15"/>
      <c r="G156" s="15"/>
      <c r="H156" s="15"/>
      <c r="I156" s="14"/>
      <c r="J156" s="18" t="str">
        <f aca="false">IF($C156="","",IFERROR(INDEX(Parts!$E$5:$E$204,MATCH($C156,Parts!$A$5:$A$204,0)),""))</f>
        <v/>
      </c>
      <c r="K156" s="18" t="str">
        <f aca="false">IF($C156="","",IFERROR(N($F156)*INDEX(Parts!$F$5:$F$204,MATCH($C156,Parts!$A$5:$A$204,0))/60,""))</f>
        <v/>
      </c>
      <c r="L156" s="19" t="str">
        <f aca="false">IF(OR($C156="",N($F156)=0),"",N($H156)*60/$F156)</f>
        <v/>
      </c>
      <c r="M156" s="20" t="str">
        <f aca="false">IF(OR($C156="",N(J156)=0,$G156=""),"",($G156-J156)/J156)</f>
        <v/>
      </c>
      <c r="N156" s="20" t="str">
        <f aca="false">IF(OR($C156="",N(K156)=0,$H156=""),"",($H156-K156)/K156)</f>
        <v/>
      </c>
      <c r="O156" s="21" t="str">
        <f aca="false">IF($C156="","",IF(ISNA(MATCH($C156,Parts!$A$5:$A$204,0)),"Part not found",IF(OR(N(M156)&gt;'Part Summary'!$B$4,N(N156)&gt;'Part Summary'!$B$4),"OVER QUOTE",IF(AND(M156&lt;&gt;"",N156&lt;&gt;"",M156&lt;-'Part Summary'!$B$4,N156&lt;-'Part Summary'!$B$4),"Faster than quoted","OK"))))</f>
        <v/>
      </c>
    </row>
    <row r="157" customFormat="false" ht="15" hidden="false" customHeight="false" outlineLevel="0" collapsed="false">
      <c r="A157" s="17"/>
      <c r="B157" s="14"/>
      <c r="C157" s="14"/>
      <c r="D157" s="14"/>
      <c r="E157" s="14"/>
      <c r="F157" s="15"/>
      <c r="G157" s="15"/>
      <c r="H157" s="15"/>
      <c r="I157" s="14"/>
      <c r="J157" s="18" t="str">
        <f aca="false">IF($C157="","",IFERROR(INDEX(Parts!$E$5:$E$204,MATCH($C157,Parts!$A$5:$A$204,0)),""))</f>
        <v/>
      </c>
      <c r="K157" s="18" t="str">
        <f aca="false">IF($C157="","",IFERROR(N($F157)*INDEX(Parts!$F$5:$F$204,MATCH($C157,Parts!$A$5:$A$204,0))/60,""))</f>
        <v/>
      </c>
      <c r="L157" s="19" t="str">
        <f aca="false">IF(OR($C157="",N($F157)=0),"",N($H157)*60/$F157)</f>
        <v/>
      </c>
      <c r="M157" s="20" t="str">
        <f aca="false">IF(OR($C157="",N(J157)=0,$G157=""),"",($G157-J157)/J157)</f>
        <v/>
      </c>
      <c r="N157" s="20" t="str">
        <f aca="false">IF(OR($C157="",N(K157)=0,$H157=""),"",($H157-K157)/K157)</f>
        <v/>
      </c>
      <c r="O157" s="21" t="str">
        <f aca="false">IF($C157="","",IF(ISNA(MATCH($C157,Parts!$A$5:$A$204,0)),"Part not found",IF(OR(N(M157)&gt;'Part Summary'!$B$4,N(N157)&gt;'Part Summary'!$B$4),"OVER QUOTE",IF(AND(M157&lt;&gt;"",N157&lt;&gt;"",M157&lt;-'Part Summary'!$B$4,N157&lt;-'Part Summary'!$B$4),"Faster than quoted","OK"))))</f>
        <v/>
      </c>
    </row>
    <row r="158" customFormat="false" ht="15" hidden="false" customHeight="false" outlineLevel="0" collapsed="false">
      <c r="A158" s="17"/>
      <c r="B158" s="14"/>
      <c r="C158" s="14"/>
      <c r="D158" s="14"/>
      <c r="E158" s="14"/>
      <c r="F158" s="15"/>
      <c r="G158" s="15"/>
      <c r="H158" s="15"/>
      <c r="I158" s="14"/>
      <c r="J158" s="18" t="str">
        <f aca="false">IF($C158="","",IFERROR(INDEX(Parts!$E$5:$E$204,MATCH($C158,Parts!$A$5:$A$204,0)),""))</f>
        <v/>
      </c>
      <c r="K158" s="18" t="str">
        <f aca="false">IF($C158="","",IFERROR(N($F158)*INDEX(Parts!$F$5:$F$204,MATCH($C158,Parts!$A$5:$A$204,0))/60,""))</f>
        <v/>
      </c>
      <c r="L158" s="19" t="str">
        <f aca="false">IF(OR($C158="",N($F158)=0),"",N($H158)*60/$F158)</f>
        <v/>
      </c>
      <c r="M158" s="20" t="str">
        <f aca="false">IF(OR($C158="",N(J158)=0,$G158=""),"",($G158-J158)/J158)</f>
        <v/>
      </c>
      <c r="N158" s="20" t="str">
        <f aca="false">IF(OR($C158="",N(K158)=0,$H158=""),"",($H158-K158)/K158)</f>
        <v/>
      </c>
      <c r="O158" s="21" t="str">
        <f aca="false">IF($C158="","",IF(ISNA(MATCH($C158,Parts!$A$5:$A$204,0)),"Part not found",IF(OR(N(M158)&gt;'Part Summary'!$B$4,N(N158)&gt;'Part Summary'!$B$4),"OVER QUOTE",IF(AND(M158&lt;&gt;"",N158&lt;&gt;"",M158&lt;-'Part Summary'!$B$4,N158&lt;-'Part Summary'!$B$4),"Faster than quoted","OK"))))</f>
        <v/>
      </c>
    </row>
    <row r="159" customFormat="false" ht="15" hidden="false" customHeight="false" outlineLevel="0" collapsed="false">
      <c r="A159" s="17"/>
      <c r="B159" s="14"/>
      <c r="C159" s="14"/>
      <c r="D159" s="14"/>
      <c r="E159" s="14"/>
      <c r="F159" s="15"/>
      <c r="G159" s="15"/>
      <c r="H159" s="15"/>
      <c r="I159" s="14"/>
      <c r="J159" s="18" t="str">
        <f aca="false">IF($C159="","",IFERROR(INDEX(Parts!$E$5:$E$204,MATCH($C159,Parts!$A$5:$A$204,0)),""))</f>
        <v/>
      </c>
      <c r="K159" s="18" t="str">
        <f aca="false">IF($C159="","",IFERROR(N($F159)*INDEX(Parts!$F$5:$F$204,MATCH($C159,Parts!$A$5:$A$204,0))/60,""))</f>
        <v/>
      </c>
      <c r="L159" s="19" t="str">
        <f aca="false">IF(OR($C159="",N($F159)=0),"",N($H159)*60/$F159)</f>
        <v/>
      </c>
      <c r="M159" s="20" t="str">
        <f aca="false">IF(OR($C159="",N(J159)=0,$G159=""),"",($G159-J159)/J159)</f>
        <v/>
      </c>
      <c r="N159" s="20" t="str">
        <f aca="false">IF(OR($C159="",N(K159)=0,$H159=""),"",($H159-K159)/K159)</f>
        <v/>
      </c>
      <c r="O159" s="21" t="str">
        <f aca="false">IF($C159="","",IF(ISNA(MATCH($C159,Parts!$A$5:$A$204,0)),"Part not found",IF(OR(N(M159)&gt;'Part Summary'!$B$4,N(N159)&gt;'Part Summary'!$B$4),"OVER QUOTE",IF(AND(M159&lt;&gt;"",N159&lt;&gt;"",M159&lt;-'Part Summary'!$B$4,N159&lt;-'Part Summary'!$B$4),"Faster than quoted","OK"))))</f>
        <v/>
      </c>
    </row>
    <row r="160" customFormat="false" ht="15" hidden="false" customHeight="false" outlineLevel="0" collapsed="false">
      <c r="A160" s="17"/>
      <c r="B160" s="14"/>
      <c r="C160" s="14"/>
      <c r="D160" s="14"/>
      <c r="E160" s="14"/>
      <c r="F160" s="15"/>
      <c r="G160" s="15"/>
      <c r="H160" s="15"/>
      <c r="I160" s="14"/>
      <c r="J160" s="18" t="str">
        <f aca="false">IF($C160="","",IFERROR(INDEX(Parts!$E$5:$E$204,MATCH($C160,Parts!$A$5:$A$204,0)),""))</f>
        <v/>
      </c>
      <c r="K160" s="18" t="str">
        <f aca="false">IF($C160="","",IFERROR(N($F160)*INDEX(Parts!$F$5:$F$204,MATCH($C160,Parts!$A$5:$A$204,0))/60,""))</f>
        <v/>
      </c>
      <c r="L160" s="19" t="str">
        <f aca="false">IF(OR($C160="",N($F160)=0),"",N($H160)*60/$F160)</f>
        <v/>
      </c>
      <c r="M160" s="20" t="str">
        <f aca="false">IF(OR($C160="",N(J160)=0,$G160=""),"",($G160-J160)/J160)</f>
        <v/>
      </c>
      <c r="N160" s="20" t="str">
        <f aca="false">IF(OR($C160="",N(K160)=0,$H160=""),"",($H160-K160)/K160)</f>
        <v/>
      </c>
      <c r="O160" s="21" t="str">
        <f aca="false">IF($C160="","",IF(ISNA(MATCH($C160,Parts!$A$5:$A$204,0)),"Part not found",IF(OR(N(M160)&gt;'Part Summary'!$B$4,N(N160)&gt;'Part Summary'!$B$4),"OVER QUOTE",IF(AND(M160&lt;&gt;"",N160&lt;&gt;"",M160&lt;-'Part Summary'!$B$4,N160&lt;-'Part Summary'!$B$4),"Faster than quoted","OK"))))</f>
        <v/>
      </c>
    </row>
    <row r="161" customFormat="false" ht="15" hidden="false" customHeight="false" outlineLevel="0" collapsed="false">
      <c r="A161" s="17"/>
      <c r="B161" s="14"/>
      <c r="C161" s="14"/>
      <c r="D161" s="14"/>
      <c r="E161" s="14"/>
      <c r="F161" s="15"/>
      <c r="G161" s="15"/>
      <c r="H161" s="15"/>
      <c r="I161" s="14"/>
      <c r="J161" s="18" t="str">
        <f aca="false">IF($C161="","",IFERROR(INDEX(Parts!$E$5:$E$204,MATCH($C161,Parts!$A$5:$A$204,0)),""))</f>
        <v/>
      </c>
      <c r="K161" s="18" t="str">
        <f aca="false">IF($C161="","",IFERROR(N($F161)*INDEX(Parts!$F$5:$F$204,MATCH($C161,Parts!$A$5:$A$204,0))/60,""))</f>
        <v/>
      </c>
      <c r="L161" s="19" t="str">
        <f aca="false">IF(OR($C161="",N($F161)=0),"",N($H161)*60/$F161)</f>
        <v/>
      </c>
      <c r="M161" s="20" t="str">
        <f aca="false">IF(OR($C161="",N(J161)=0,$G161=""),"",($G161-J161)/J161)</f>
        <v/>
      </c>
      <c r="N161" s="20" t="str">
        <f aca="false">IF(OR($C161="",N(K161)=0,$H161=""),"",($H161-K161)/K161)</f>
        <v/>
      </c>
      <c r="O161" s="21" t="str">
        <f aca="false">IF($C161="","",IF(ISNA(MATCH($C161,Parts!$A$5:$A$204,0)),"Part not found",IF(OR(N(M161)&gt;'Part Summary'!$B$4,N(N161)&gt;'Part Summary'!$B$4),"OVER QUOTE",IF(AND(M161&lt;&gt;"",N161&lt;&gt;"",M161&lt;-'Part Summary'!$B$4,N161&lt;-'Part Summary'!$B$4),"Faster than quoted","OK"))))</f>
        <v/>
      </c>
    </row>
    <row r="162" customFormat="false" ht="15" hidden="false" customHeight="false" outlineLevel="0" collapsed="false">
      <c r="A162" s="17"/>
      <c r="B162" s="14"/>
      <c r="C162" s="14"/>
      <c r="D162" s="14"/>
      <c r="E162" s="14"/>
      <c r="F162" s="15"/>
      <c r="G162" s="15"/>
      <c r="H162" s="15"/>
      <c r="I162" s="14"/>
      <c r="J162" s="18" t="str">
        <f aca="false">IF($C162="","",IFERROR(INDEX(Parts!$E$5:$E$204,MATCH($C162,Parts!$A$5:$A$204,0)),""))</f>
        <v/>
      </c>
      <c r="K162" s="18" t="str">
        <f aca="false">IF($C162="","",IFERROR(N($F162)*INDEX(Parts!$F$5:$F$204,MATCH($C162,Parts!$A$5:$A$204,0))/60,""))</f>
        <v/>
      </c>
      <c r="L162" s="19" t="str">
        <f aca="false">IF(OR($C162="",N($F162)=0),"",N($H162)*60/$F162)</f>
        <v/>
      </c>
      <c r="M162" s="20" t="str">
        <f aca="false">IF(OR($C162="",N(J162)=0,$G162=""),"",($G162-J162)/J162)</f>
        <v/>
      </c>
      <c r="N162" s="20" t="str">
        <f aca="false">IF(OR($C162="",N(K162)=0,$H162=""),"",($H162-K162)/K162)</f>
        <v/>
      </c>
      <c r="O162" s="21" t="str">
        <f aca="false">IF($C162="","",IF(ISNA(MATCH($C162,Parts!$A$5:$A$204,0)),"Part not found",IF(OR(N(M162)&gt;'Part Summary'!$B$4,N(N162)&gt;'Part Summary'!$B$4),"OVER QUOTE",IF(AND(M162&lt;&gt;"",N162&lt;&gt;"",M162&lt;-'Part Summary'!$B$4,N162&lt;-'Part Summary'!$B$4),"Faster than quoted","OK"))))</f>
        <v/>
      </c>
    </row>
    <row r="163" customFormat="false" ht="15" hidden="false" customHeight="false" outlineLevel="0" collapsed="false">
      <c r="A163" s="17"/>
      <c r="B163" s="14"/>
      <c r="C163" s="14"/>
      <c r="D163" s="14"/>
      <c r="E163" s="14"/>
      <c r="F163" s="15"/>
      <c r="G163" s="15"/>
      <c r="H163" s="15"/>
      <c r="I163" s="14"/>
      <c r="J163" s="18" t="str">
        <f aca="false">IF($C163="","",IFERROR(INDEX(Parts!$E$5:$E$204,MATCH($C163,Parts!$A$5:$A$204,0)),""))</f>
        <v/>
      </c>
      <c r="K163" s="18" t="str">
        <f aca="false">IF($C163="","",IFERROR(N($F163)*INDEX(Parts!$F$5:$F$204,MATCH($C163,Parts!$A$5:$A$204,0))/60,""))</f>
        <v/>
      </c>
      <c r="L163" s="19" t="str">
        <f aca="false">IF(OR($C163="",N($F163)=0),"",N($H163)*60/$F163)</f>
        <v/>
      </c>
      <c r="M163" s="20" t="str">
        <f aca="false">IF(OR($C163="",N(J163)=0,$G163=""),"",($G163-J163)/J163)</f>
        <v/>
      </c>
      <c r="N163" s="20" t="str">
        <f aca="false">IF(OR($C163="",N(K163)=0,$H163=""),"",($H163-K163)/K163)</f>
        <v/>
      </c>
      <c r="O163" s="21" t="str">
        <f aca="false">IF($C163="","",IF(ISNA(MATCH($C163,Parts!$A$5:$A$204,0)),"Part not found",IF(OR(N(M163)&gt;'Part Summary'!$B$4,N(N163)&gt;'Part Summary'!$B$4),"OVER QUOTE",IF(AND(M163&lt;&gt;"",N163&lt;&gt;"",M163&lt;-'Part Summary'!$B$4,N163&lt;-'Part Summary'!$B$4),"Faster than quoted","OK"))))</f>
        <v/>
      </c>
    </row>
    <row r="164" customFormat="false" ht="15" hidden="false" customHeight="false" outlineLevel="0" collapsed="false">
      <c r="A164" s="17"/>
      <c r="B164" s="14"/>
      <c r="C164" s="14"/>
      <c r="D164" s="14"/>
      <c r="E164" s="14"/>
      <c r="F164" s="15"/>
      <c r="G164" s="15"/>
      <c r="H164" s="15"/>
      <c r="I164" s="14"/>
      <c r="J164" s="18" t="str">
        <f aca="false">IF($C164="","",IFERROR(INDEX(Parts!$E$5:$E$204,MATCH($C164,Parts!$A$5:$A$204,0)),""))</f>
        <v/>
      </c>
      <c r="K164" s="18" t="str">
        <f aca="false">IF($C164="","",IFERROR(N($F164)*INDEX(Parts!$F$5:$F$204,MATCH($C164,Parts!$A$5:$A$204,0))/60,""))</f>
        <v/>
      </c>
      <c r="L164" s="19" t="str">
        <f aca="false">IF(OR($C164="",N($F164)=0),"",N($H164)*60/$F164)</f>
        <v/>
      </c>
      <c r="M164" s="20" t="str">
        <f aca="false">IF(OR($C164="",N(J164)=0,$G164=""),"",($G164-J164)/J164)</f>
        <v/>
      </c>
      <c r="N164" s="20" t="str">
        <f aca="false">IF(OR($C164="",N(K164)=0,$H164=""),"",($H164-K164)/K164)</f>
        <v/>
      </c>
      <c r="O164" s="21" t="str">
        <f aca="false">IF($C164="","",IF(ISNA(MATCH($C164,Parts!$A$5:$A$204,0)),"Part not found",IF(OR(N(M164)&gt;'Part Summary'!$B$4,N(N164)&gt;'Part Summary'!$B$4),"OVER QUOTE",IF(AND(M164&lt;&gt;"",N164&lt;&gt;"",M164&lt;-'Part Summary'!$B$4,N164&lt;-'Part Summary'!$B$4),"Faster than quoted","OK"))))</f>
        <v/>
      </c>
    </row>
    <row r="165" customFormat="false" ht="15" hidden="false" customHeight="false" outlineLevel="0" collapsed="false">
      <c r="A165" s="17"/>
      <c r="B165" s="14"/>
      <c r="C165" s="14"/>
      <c r="D165" s="14"/>
      <c r="E165" s="14"/>
      <c r="F165" s="15"/>
      <c r="G165" s="15"/>
      <c r="H165" s="15"/>
      <c r="I165" s="14"/>
      <c r="J165" s="18" t="str">
        <f aca="false">IF($C165="","",IFERROR(INDEX(Parts!$E$5:$E$204,MATCH($C165,Parts!$A$5:$A$204,0)),""))</f>
        <v/>
      </c>
      <c r="K165" s="18" t="str">
        <f aca="false">IF($C165="","",IFERROR(N($F165)*INDEX(Parts!$F$5:$F$204,MATCH($C165,Parts!$A$5:$A$204,0))/60,""))</f>
        <v/>
      </c>
      <c r="L165" s="19" t="str">
        <f aca="false">IF(OR($C165="",N($F165)=0),"",N($H165)*60/$F165)</f>
        <v/>
      </c>
      <c r="M165" s="20" t="str">
        <f aca="false">IF(OR($C165="",N(J165)=0,$G165=""),"",($G165-J165)/J165)</f>
        <v/>
      </c>
      <c r="N165" s="20" t="str">
        <f aca="false">IF(OR($C165="",N(K165)=0,$H165=""),"",($H165-K165)/K165)</f>
        <v/>
      </c>
      <c r="O165" s="21" t="str">
        <f aca="false">IF($C165="","",IF(ISNA(MATCH($C165,Parts!$A$5:$A$204,0)),"Part not found",IF(OR(N(M165)&gt;'Part Summary'!$B$4,N(N165)&gt;'Part Summary'!$B$4),"OVER QUOTE",IF(AND(M165&lt;&gt;"",N165&lt;&gt;"",M165&lt;-'Part Summary'!$B$4,N165&lt;-'Part Summary'!$B$4),"Faster than quoted","OK"))))</f>
        <v/>
      </c>
    </row>
    <row r="166" customFormat="false" ht="15" hidden="false" customHeight="false" outlineLevel="0" collapsed="false">
      <c r="A166" s="17"/>
      <c r="B166" s="14"/>
      <c r="C166" s="14"/>
      <c r="D166" s="14"/>
      <c r="E166" s="14"/>
      <c r="F166" s="15"/>
      <c r="G166" s="15"/>
      <c r="H166" s="15"/>
      <c r="I166" s="14"/>
      <c r="J166" s="18" t="str">
        <f aca="false">IF($C166="","",IFERROR(INDEX(Parts!$E$5:$E$204,MATCH($C166,Parts!$A$5:$A$204,0)),""))</f>
        <v/>
      </c>
      <c r="K166" s="18" t="str">
        <f aca="false">IF($C166="","",IFERROR(N($F166)*INDEX(Parts!$F$5:$F$204,MATCH($C166,Parts!$A$5:$A$204,0))/60,""))</f>
        <v/>
      </c>
      <c r="L166" s="19" t="str">
        <f aca="false">IF(OR($C166="",N($F166)=0),"",N($H166)*60/$F166)</f>
        <v/>
      </c>
      <c r="M166" s="20" t="str">
        <f aca="false">IF(OR($C166="",N(J166)=0,$G166=""),"",($G166-J166)/J166)</f>
        <v/>
      </c>
      <c r="N166" s="20" t="str">
        <f aca="false">IF(OR($C166="",N(K166)=0,$H166=""),"",($H166-K166)/K166)</f>
        <v/>
      </c>
      <c r="O166" s="21" t="str">
        <f aca="false">IF($C166="","",IF(ISNA(MATCH($C166,Parts!$A$5:$A$204,0)),"Part not found",IF(OR(N(M166)&gt;'Part Summary'!$B$4,N(N166)&gt;'Part Summary'!$B$4),"OVER QUOTE",IF(AND(M166&lt;&gt;"",N166&lt;&gt;"",M166&lt;-'Part Summary'!$B$4,N166&lt;-'Part Summary'!$B$4),"Faster than quoted","OK"))))</f>
        <v/>
      </c>
    </row>
    <row r="167" customFormat="false" ht="15" hidden="false" customHeight="false" outlineLevel="0" collapsed="false">
      <c r="A167" s="17"/>
      <c r="B167" s="14"/>
      <c r="C167" s="14"/>
      <c r="D167" s="14"/>
      <c r="E167" s="14"/>
      <c r="F167" s="15"/>
      <c r="G167" s="15"/>
      <c r="H167" s="15"/>
      <c r="I167" s="14"/>
      <c r="J167" s="18" t="str">
        <f aca="false">IF($C167="","",IFERROR(INDEX(Parts!$E$5:$E$204,MATCH($C167,Parts!$A$5:$A$204,0)),""))</f>
        <v/>
      </c>
      <c r="K167" s="18" t="str">
        <f aca="false">IF($C167="","",IFERROR(N($F167)*INDEX(Parts!$F$5:$F$204,MATCH($C167,Parts!$A$5:$A$204,0))/60,""))</f>
        <v/>
      </c>
      <c r="L167" s="19" t="str">
        <f aca="false">IF(OR($C167="",N($F167)=0),"",N($H167)*60/$F167)</f>
        <v/>
      </c>
      <c r="M167" s="20" t="str">
        <f aca="false">IF(OR($C167="",N(J167)=0,$G167=""),"",($G167-J167)/J167)</f>
        <v/>
      </c>
      <c r="N167" s="20" t="str">
        <f aca="false">IF(OR($C167="",N(K167)=0,$H167=""),"",($H167-K167)/K167)</f>
        <v/>
      </c>
      <c r="O167" s="21" t="str">
        <f aca="false">IF($C167="","",IF(ISNA(MATCH($C167,Parts!$A$5:$A$204,0)),"Part not found",IF(OR(N(M167)&gt;'Part Summary'!$B$4,N(N167)&gt;'Part Summary'!$B$4),"OVER QUOTE",IF(AND(M167&lt;&gt;"",N167&lt;&gt;"",M167&lt;-'Part Summary'!$B$4,N167&lt;-'Part Summary'!$B$4),"Faster than quoted","OK"))))</f>
        <v/>
      </c>
    </row>
    <row r="168" customFormat="false" ht="15" hidden="false" customHeight="false" outlineLevel="0" collapsed="false">
      <c r="A168" s="17"/>
      <c r="B168" s="14"/>
      <c r="C168" s="14"/>
      <c r="D168" s="14"/>
      <c r="E168" s="14"/>
      <c r="F168" s="15"/>
      <c r="G168" s="15"/>
      <c r="H168" s="15"/>
      <c r="I168" s="14"/>
      <c r="J168" s="18" t="str">
        <f aca="false">IF($C168="","",IFERROR(INDEX(Parts!$E$5:$E$204,MATCH($C168,Parts!$A$5:$A$204,0)),""))</f>
        <v/>
      </c>
      <c r="K168" s="18" t="str">
        <f aca="false">IF($C168="","",IFERROR(N($F168)*INDEX(Parts!$F$5:$F$204,MATCH($C168,Parts!$A$5:$A$204,0))/60,""))</f>
        <v/>
      </c>
      <c r="L168" s="19" t="str">
        <f aca="false">IF(OR($C168="",N($F168)=0),"",N($H168)*60/$F168)</f>
        <v/>
      </c>
      <c r="M168" s="20" t="str">
        <f aca="false">IF(OR($C168="",N(J168)=0,$G168=""),"",($G168-J168)/J168)</f>
        <v/>
      </c>
      <c r="N168" s="20" t="str">
        <f aca="false">IF(OR($C168="",N(K168)=0,$H168=""),"",($H168-K168)/K168)</f>
        <v/>
      </c>
      <c r="O168" s="21" t="str">
        <f aca="false">IF($C168="","",IF(ISNA(MATCH($C168,Parts!$A$5:$A$204,0)),"Part not found",IF(OR(N(M168)&gt;'Part Summary'!$B$4,N(N168)&gt;'Part Summary'!$B$4),"OVER QUOTE",IF(AND(M168&lt;&gt;"",N168&lt;&gt;"",M168&lt;-'Part Summary'!$B$4,N168&lt;-'Part Summary'!$B$4),"Faster than quoted","OK"))))</f>
        <v/>
      </c>
    </row>
    <row r="169" customFormat="false" ht="15" hidden="false" customHeight="false" outlineLevel="0" collapsed="false">
      <c r="A169" s="17"/>
      <c r="B169" s="14"/>
      <c r="C169" s="14"/>
      <c r="D169" s="14"/>
      <c r="E169" s="14"/>
      <c r="F169" s="15"/>
      <c r="G169" s="15"/>
      <c r="H169" s="15"/>
      <c r="I169" s="14"/>
      <c r="J169" s="18" t="str">
        <f aca="false">IF($C169="","",IFERROR(INDEX(Parts!$E$5:$E$204,MATCH($C169,Parts!$A$5:$A$204,0)),""))</f>
        <v/>
      </c>
      <c r="K169" s="18" t="str">
        <f aca="false">IF($C169="","",IFERROR(N($F169)*INDEX(Parts!$F$5:$F$204,MATCH($C169,Parts!$A$5:$A$204,0))/60,""))</f>
        <v/>
      </c>
      <c r="L169" s="19" t="str">
        <f aca="false">IF(OR($C169="",N($F169)=0),"",N($H169)*60/$F169)</f>
        <v/>
      </c>
      <c r="M169" s="20" t="str">
        <f aca="false">IF(OR($C169="",N(J169)=0,$G169=""),"",($G169-J169)/J169)</f>
        <v/>
      </c>
      <c r="N169" s="20" t="str">
        <f aca="false">IF(OR($C169="",N(K169)=0,$H169=""),"",($H169-K169)/K169)</f>
        <v/>
      </c>
      <c r="O169" s="21" t="str">
        <f aca="false">IF($C169="","",IF(ISNA(MATCH($C169,Parts!$A$5:$A$204,0)),"Part not found",IF(OR(N(M169)&gt;'Part Summary'!$B$4,N(N169)&gt;'Part Summary'!$B$4),"OVER QUOTE",IF(AND(M169&lt;&gt;"",N169&lt;&gt;"",M169&lt;-'Part Summary'!$B$4,N169&lt;-'Part Summary'!$B$4),"Faster than quoted","OK"))))</f>
        <v/>
      </c>
    </row>
    <row r="170" customFormat="false" ht="15" hidden="false" customHeight="false" outlineLevel="0" collapsed="false">
      <c r="A170" s="17"/>
      <c r="B170" s="14"/>
      <c r="C170" s="14"/>
      <c r="D170" s="14"/>
      <c r="E170" s="14"/>
      <c r="F170" s="15"/>
      <c r="G170" s="15"/>
      <c r="H170" s="15"/>
      <c r="I170" s="14"/>
      <c r="J170" s="18" t="str">
        <f aca="false">IF($C170="","",IFERROR(INDEX(Parts!$E$5:$E$204,MATCH($C170,Parts!$A$5:$A$204,0)),""))</f>
        <v/>
      </c>
      <c r="K170" s="18" t="str">
        <f aca="false">IF($C170="","",IFERROR(N($F170)*INDEX(Parts!$F$5:$F$204,MATCH($C170,Parts!$A$5:$A$204,0))/60,""))</f>
        <v/>
      </c>
      <c r="L170" s="19" t="str">
        <f aca="false">IF(OR($C170="",N($F170)=0),"",N($H170)*60/$F170)</f>
        <v/>
      </c>
      <c r="M170" s="20" t="str">
        <f aca="false">IF(OR($C170="",N(J170)=0,$G170=""),"",($G170-J170)/J170)</f>
        <v/>
      </c>
      <c r="N170" s="20" t="str">
        <f aca="false">IF(OR($C170="",N(K170)=0,$H170=""),"",($H170-K170)/K170)</f>
        <v/>
      </c>
      <c r="O170" s="21" t="str">
        <f aca="false">IF($C170="","",IF(ISNA(MATCH($C170,Parts!$A$5:$A$204,0)),"Part not found",IF(OR(N(M170)&gt;'Part Summary'!$B$4,N(N170)&gt;'Part Summary'!$B$4),"OVER QUOTE",IF(AND(M170&lt;&gt;"",N170&lt;&gt;"",M170&lt;-'Part Summary'!$B$4,N170&lt;-'Part Summary'!$B$4),"Faster than quoted","OK"))))</f>
        <v/>
      </c>
    </row>
    <row r="171" customFormat="false" ht="15" hidden="false" customHeight="false" outlineLevel="0" collapsed="false">
      <c r="A171" s="17"/>
      <c r="B171" s="14"/>
      <c r="C171" s="14"/>
      <c r="D171" s="14"/>
      <c r="E171" s="14"/>
      <c r="F171" s="15"/>
      <c r="G171" s="15"/>
      <c r="H171" s="15"/>
      <c r="I171" s="14"/>
      <c r="J171" s="18" t="str">
        <f aca="false">IF($C171="","",IFERROR(INDEX(Parts!$E$5:$E$204,MATCH($C171,Parts!$A$5:$A$204,0)),""))</f>
        <v/>
      </c>
      <c r="K171" s="18" t="str">
        <f aca="false">IF($C171="","",IFERROR(N($F171)*INDEX(Parts!$F$5:$F$204,MATCH($C171,Parts!$A$5:$A$204,0))/60,""))</f>
        <v/>
      </c>
      <c r="L171" s="19" t="str">
        <f aca="false">IF(OR($C171="",N($F171)=0),"",N($H171)*60/$F171)</f>
        <v/>
      </c>
      <c r="M171" s="20" t="str">
        <f aca="false">IF(OR($C171="",N(J171)=0,$G171=""),"",($G171-J171)/J171)</f>
        <v/>
      </c>
      <c r="N171" s="20" t="str">
        <f aca="false">IF(OR($C171="",N(K171)=0,$H171=""),"",($H171-K171)/K171)</f>
        <v/>
      </c>
      <c r="O171" s="21" t="str">
        <f aca="false">IF($C171="","",IF(ISNA(MATCH($C171,Parts!$A$5:$A$204,0)),"Part not found",IF(OR(N(M171)&gt;'Part Summary'!$B$4,N(N171)&gt;'Part Summary'!$B$4),"OVER QUOTE",IF(AND(M171&lt;&gt;"",N171&lt;&gt;"",M171&lt;-'Part Summary'!$B$4,N171&lt;-'Part Summary'!$B$4),"Faster than quoted","OK"))))</f>
        <v/>
      </c>
    </row>
    <row r="172" customFormat="false" ht="15" hidden="false" customHeight="false" outlineLevel="0" collapsed="false">
      <c r="A172" s="17"/>
      <c r="B172" s="14"/>
      <c r="C172" s="14"/>
      <c r="D172" s="14"/>
      <c r="E172" s="14"/>
      <c r="F172" s="15"/>
      <c r="G172" s="15"/>
      <c r="H172" s="15"/>
      <c r="I172" s="14"/>
      <c r="J172" s="18" t="str">
        <f aca="false">IF($C172="","",IFERROR(INDEX(Parts!$E$5:$E$204,MATCH($C172,Parts!$A$5:$A$204,0)),""))</f>
        <v/>
      </c>
      <c r="K172" s="18" t="str">
        <f aca="false">IF($C172="","",IFERROR(N($F172)*INDEX(Parts!$F$5:$F$204,MATCH($C172,Parts!$A$5:$A$204,0))/60,""))</f>
        <v/>
      </c>
      <c r="L172" s="19" t="str">
        <f aca="false">IF(OR($C172="",N($F172)=0),"",N($H172)*60/$F172)</f>
        <v/>
      </c>
      <c r="M172" s="20" t="str">
        <f aca="false">IF(OR($C172="",N(J172)=0,$G172=""),"",($G172-J172)/J172)</f>
        <v/>
      </c>
      <c r="N172" s="20" t="str">
        <f aca="false">IF(OR($C172="",N(K172)=0,$H172=""),"",($H172-K172)/K172)</f>
        <v/>
      </c>
      <c r="O172" s="21" t="str">
        <f aca="false">IF($C172="","",IF(ISNA(MATCH($C172,Parts!$A$5:$A$204,0)),"Part not found",IF(OR(N(M172)&gt;'Part Summary'!$B$4,N(N172)&gt;'Part Summary'!$B$4),"OVER QUOTE",IF(AND(M172&lt;&gt;"",N172&lt;&gt;"",M172&lt;-'Part Summary'!$B$4,N172&lt;-'Part Summary'!$B$4),"Faster than quoted","OK"))))</f>
        <v/>
      </c>
    </row>
    <row r="173" customFormat="false" ht="15" hidden="false" customHeight="false" outlineLevel="0" collapsed="false">
      <c r="A173" s="17"/>
      <c r="B173" s="14"/>
      <c r="C173" s="14"/>
      <c r="D173" s="14"/>
      <c r="E173" s="14"/>
      <c r="F173" s="15"/>
      <c r="G173" s="15"/>
      <c r="H173" s="15"/>
      <c r="I173" s="14"/>
      <c r="J173" s="18" t="str">
        <f aca="false">IF($C173="","",IFERROR(INDEX(Parts!$E$5:$E$204,MATCH($C173,Parts!$A$5:$A$204,0)),""))</f>
        <v/>
      </c>
      <c r="K173" s="18" t="str">
        <f aca="false">IF($C173="","",IFERROR(N($F173)*INDEX(Parts!$F$5:$F$204,MATCH($C173,Parts!$A$5:$A$204,0))/60,""))</f>
        <v/>
      </c>
      <c r="L173" s="19" t="str">
        <f aca="false">IF(OR($C173="",N($F173)=0),"",N($H173)*60/$F173)</f>
        <v/>
      </c>
      <c r="M173" s="20" t="str">
        <f aca="false">IF(OR($C173="",N(J173)=0,$G173=""),"",($G173-J173)/J173)</f>
        <v/>
      </c>
      <c r="N173" s="20" t="str">
        <f aca="false">IF(OR($C173="",N(K173)=0,$H173=""),"",($H173-K173)/K173)</f>
        <v/>
      </c>
      <c r="O173" s="21" t="str">
        <f aca="false">IF($C173="","",IF(ISNA(MATCH($C173,Parts!$A$5:$A$204,0)),"Part not found",IF(OR(N(M173)&gt;'Part Summary'!$B$4,N(N173)&gt;'Part Summary'!$B$4),"OVER QUOTE",IF(AND(M173&lt;&gt;"",N173&lt;&gt;"",M173&lt;-'Part Summary'!$B$4,N173&lt;-'Part Summary'!$B$4),"Faster than quoted","OK"))))</f>
        <v/>
      </c>
    </row>
    <row r="174" customFormat="false" ht="15" hidden="false" customHeight="false" outlineLevel="0" collapsed="false">
      <c r="A174" s="17"/>
      <c r="B174" s="14"/>
      <c r="C174" s="14"/>
      <c r="D174" s="14"/>
      <c r="E174" s="14"/>
      <c r="F174" s="15"/>
      <c r="G174" s="15"/>
      <c r="H174" s="15"/>
      <c r="I174" s="14"/>
      <c r="J174" s="18" t="str">
        <f aca="false">IF($C174="","",IFERROR(INDEX(Parts!$E$5:$E$204,MATCH($C174,Parts!$A$5:$A$204,0)),""))</f>
        <v/>
      </c>
      <c r="K174" s="18" t="str">
        <f aca="false">IF($C174="","",IFERROR(N($F174)*INDEX(Parts!$F$5:$F$204,MATCH($C174,Parts!$A$5:$A$204,0))/60,""))</f>
        <v/>
      </c>
      <c r="L174" s="19" t="str">
        <f aca="false">IF(OR($C174="",N($F174)=0),"",N($H174)*60/$F174)</f>
        <v/>
      </c>
      <c r="M174" s="20" t="str">
        <f aca="false">IF(OR($C174="",N(J174)=0,$G174=""),"",($G174-J174)/J174)</f>
        <v/>
      </c>
      <c r="N174" s="20" t="str">
        <f aca="false">IF(OR($C174="",N(K174)=0,$H174=""),"",($H174-K174)/K174)</f>
        <v/>
      </c>
      <c r="O174" s="21" t="str">
        <f aca="false">IF($C174="","",IF(ISNA(MATCH($C174,Parts!$A$5:$A$204,0)),"Part not found",IF(OR(N(M174)&gt;'Part Summary'!$B$4,N(N174)&gt;'Part Summary'!$B$4),"OVER QUOTE",IF(AND(M174&lt;&gt;"",N174&lt;&gt;"",M174&lt;-'Part Summary'!$B$4,N174&lt;-'Part Summary'!$B$4),"Faster than quoted","OK"))))</f>
        <v/>
      </c>
    </row>
    <row r="175" customFormat="false" ht="15" hidden="false" customHeight="false" outlineLevel="0" collapsed="false">
      <c r="A175" s="17"/>
      <c r="B175" s="14"/>
      <c r="C175" s="14"/>
      <c r="D175" s="14"/>
      <c r="E175" s="14"/>
      <c r="F175" s="15"/>
      <c r="G175" s="15"/>
      <c r="H175" s="15"/>
      <c r="I175" s="14"/>
      <c r="J175" s="18" t="str">
        <f aca="false">IF($C175="","",IFERROR(INDEX(Parts!$E$5:$E$204,MATCH($C175,Parts!$A$5:$A$204,0)),""))</f>
        <v/>
      </c>
      <c r="K175" s="18" t="str">
        <f aca="false">IF($C175="","",IFERROR(N($F175)*INDEX(Parts!$F$5:$F$204,MATCH($C175,Parts!$A$5:$A$204,0))/60,""))</f>
        <v/>
      </c>
      <c r="L175" s="19" t="str">
        <f aca="false">IF(OR($C175="",N($F175)=0),"",N($H175)*60/$F175)</f>
        <v/>
      </c>
      <c r="M175" s="20" t="str">
        <f aca="false">IF(OR($C175="",N(J175)=0,$G175=""),"",($G175-J175)/J175)</f>
        <v/>
      </c>
      <c r="N175" s="20" t="str">
        <f aca="false">IF(OR($C175="",N(K175)=0,$H175=""),"",($H175-K175)/K175)</f>
        <v/>
      </c>
      <c r="O175" s="21" t="str">
        <f aca="false">IF($C175="","",IF(ISNA(MATCH($C175,Parts!$A$5:$A$204,0)),"Part not found",IF(OR(N(M175)&gt;'Part Summary'!$B$4,N(N175)&gt;'Part Summary'!$B$4),"OVER QUOTE",IF(AND(M175&lt;&gt;"",N175&lt;&gt;"",M175&lt;-'Part Summary'!$B$4,N175&lt;-'Part Summary'!$B$4),"Faster than quoted","OK"))))</f>
        <v/>
      </c>
    </row>
    <row r="176" customFormat="false" ht="15" hidden="false" customHeight="false" outlineLevel="0" collapsed="false">
      <c r="A176" s="17"/>
      <c r="B176" s="14"/>
      <c r="C176" s="14"/>
      <c r="D176" s="14"/>
      <c r="E176" s="14"/>
      <c r="F176" s="15"/>
      <c r="G176" s="15"/>
      <c r="H176" s="15"/>
      <c r="I176" s="14"/>
      <c r="J176" s="18" t="str">
        <f aca="false">IF($C176="","",IFERROR(INDEX(Parts!$E$5:$E$204,MATCH($C176,Parts!$A$5:$A$204,0)),""))</f>
        <v/>
      </c>
      <c r="K176" s="18" t="str">
        <f aca="false">IF($C176="","",IFERROR(N($F176)*INDEX(Parts!$F$5:$F$204,MATCH($C176,Parts!$A$5:$A$204,0))/60,""))</f>
        <v/>
      </c>
      <c r="L176" s="19" t="str">
        <f aca="false">IF(OR($C176="",N($F176)=0),"",N($H176)*60/$F176)</f>
        <v/>
      </c>
      <c r="M176" s="20" t="str">
        <f aca="false">IF(OR($C176="",N(J176)=0,$G176=""),"",($G176-J176)/J176)</f>
        <v/>
      </c>
      <c r="N176" s="20" t="str">
        <f aca="false">IF(OR($C176="",N(K176)=0,$H176=""),"",($H176-K176)/K176)</f>
        <v/>
      </c>
      <c r="O176" s="21" t="str">
        <f aca="false">IF($C176="","",IF(ISNA(MATCH($C176,Parts!$A$5:$A$204,0)),"Part not found",IF(OR(N(M176)&gt;'Part Summary'!$B$4,N(N176)&gt;'Part Summary'!$B$4),"OVER QUOTE",IF(AND(M176&lt;&gt;"",N176&lt;&gt;"",M176&lt;-'Part Summary'!$B$4,N176&lt;-'Part Summary'!$B$4),"Faster than quoted","OK"))))</f>
        <v/>
      </c>
    </row>
    <row r="177" customFormat="false" ht="15" hidden="false" customHeight="false" outlineLevel="0" collapsed="false">
      <c r="A177" s="17"/>
      <c r="B177" s="14"/>
      <c r="C177" s="14"/>
      <c r="D177" s="14"/>
      <c r="E177" s="14"/>
      <c r="F177" s="15"/>
      <c r="G177" s="15"/>
      <c r="H177" s="15"/>
      <c r="I177" s="14"/>
      <c r="J177" s="18" t="str">
        <f aca="false">IF($C177="","",IFERROR(INDEX(Parts!$E$5:$E$204,MATCH($C177,Parts!$A$5:$A$204,0)),""))</f>
        <v/>
      </c>
      <c r="K177" s="18" t="str">
        <f aca="false">IF($C177="","",IFERROR(N($F177)*INDEX(Parts!$F$5:$F$204,MATCH($C177,Parts!$A$5:$A$204,0))/60,""))</f>
        <v/>
      </c>
      <c r="L177" s="19" t="str">
        <f aca="false">IF(OR($C177="",N($F177)=0),"",N($H177)*60/$F177)</f>
        <v/>
      </c>
      <c r="M177" s="20" t="str">
        <f aca="false">IF(OR($C177="",N(J177)=0,$G177=""),"",($G177-J177)/J177)</f>
        <v/>
      </c>
      <c r="N177" s="20" t="str">
        <f aca="false">IF(OR($C177="",N(K177)=0,$H177=""),"",($H177-K177)/K177)</f>
        <v/>
      </c>
      <c r="O177" s="21" t="str">
        <f aca="false">IF($C177="","",IF(ISNA(MATCH($C177,Parts!$A$5:$A$204,0)),"Part not found",IF(OR(N(M177)&gt;'Part Summary'!$B$4,N(N177)&gt;'Part Summary'!$B$4),"OVER QUOTE",IF(AND(M177&lt;&gt;"",N177&lt;&gt;"",M177&lt;-'Part Summary'!$B$4,N177&lt;-'Part Summary'!$B$4),"Faster than quoted","OK"))))</f>
        <v/>
      </c>
    </row>
    <row r="178" customFormat="false" ht="15" hidden="false" customHeight="false" outlineLevel="0" collapsed="false">
      <c r="A178" s="17"/>
      <c r="B178" s="14"/>
      <c r="C178" s="14"/>
      <c r="D178" s="14"/>
      <c r="E178" s="14"/>
      <c r="F178" s="15"/>
      <c r="G178" s="15"/>
      <c r="H178" s="15"/>
      <c r="I178" s="14"/>
      <c r="J178" s="18" t="str">
        <f aca="false">IF($C178="","",IFERROR(INDEX(Parts!$E$5:$E$204,MATCH($C178,Parts!$A$5:$A$204,0)),""))</f>
        <v/>
      </c>
      <c r="K178" s="18" t="str">
        <f aca="false">IF($C178="","",IFERROR(N($F178)*INDEX(Parts!$F$5:$F$204,MATCH($C178,Parts!$A$5:$A$204,0))/60,""))</f>
        <v/>
      </c>
      <c r="L178" s="19" t="str">
        <f aca="false">IF(OR($C178="",N($F178)=0),"",N($H178)*60/$F178)</f>
        <v/>
      </c>
      <c r="M178" s="20" t="str">
        <f aca="false">IF(OR($C178="",N(J178)=0,$G178=""),"",($G178-J178)/J178)</f>
        <v/>
      </c>
      <c r="N178" s="20" t="str">
        <f aca="false">IF(OR($C178="",N(K178)=0,$H178=""),"",($H178-K178)/K178)</f>
        <v/>
      </c>
      <c r="O178" s="21" t="str">
        <f aca="false">IF($C178="","",IF(ISNA(MATCH($C178,Parts!$A$5:$A$204,0)),"Part not found",IF(OR(N(M178)&gt;'Part Summary'!$B$4,N(N178)&gt;'Part Summary'!$B$4),"OVER QUOTE",IF(AND(M178&lt;&gt;"",N178&lt;&gt;"",M178&lt;-'Part Summary'!$B$4,N178&lt;-'Part Summary'!$B$4),"Faster than quoted","OK"))))</f>
        <v/>
      </c>
    </row>
    <row r="179" customFormat="false" ht="15" hidden="false" customHeight="false" outlineLevel="0" collapsed="false">
      <c r="A179" s="17"/>
      <c r="B179" s="14"/>
      <c r="C179" s="14"/>
      <c r="D179" s="14"/>
      <c r="E179" s="14"/>
      <c r="F179" s="15"/>
      <c r="G179" s="15"/>
      <c r="H179" s="15"/>
      <c r="I179" s="14"/>
      <c r="J179" s="18" t="str">
        <f aca="false">IF($C179="","",IFERROR(INDEX(Parts!$E$5:$E$204,MATCH($C179,Parts!$A$5:$A$204,0)),""))</f>
        <v/>
      </c>
      <c r="K179" s="18" t="str">
        <f aca="false">IF($C179="","",IFERROR(N($F179)*INDEX(Parts!$F$5:$F$204,MATCH($C179,Parts!$A$5:$A$204,0))/60,""))</f>
        <v/>
      </c>
      <c r="L179" s="19" t="str">
        <f aca="false">IF(OR($C179="",N($F179)=0),"",N($H179)*60/$F179)</f>
        <v/>
      </c>
      <c r="M179" s="20" t="str">
        <f aca="false">IF(OR($C179="",N(J179)=0,$G179=""),"",($G179-J179)/J179)</f>
        <v/>
      </c>
      <c r="N179" s="20" t="str">
        <f aca="false">IF(OR($C179="",N(K179)=0,$H179=""),"",($H179-K179)/K179)</f>
        <v/>
      </c>
      <c r="O179" s="21" t="str">
        <f aca="false">IF($C179="","",IF(ISNA(MATCH($C179,Parts!$A$5:$A$204,0)),"Part not found",IF(OR(N(M179)&gt;'Part Summary'!$B$4,N(N179)&gt;'Part Summary'!$B$4),"OVER QUOTE",IF(AND(M179&lt;&gt;"",N179&lt;&gt;"",M179&lt;-'Part Summary'!$B$4,N179&lt;-'Part Summary'!$B$4),"Faster than quoted","OK"))))</f>
        <v/>
      </c>
    </row>
    <row r="180" customFormat="false" ht="15" hidden="false" customHeight="false" outlineLevel="0" collapsed="false">
      <c r="A180" s="17"/>
      <c r="B180" s="14"/>
      <c r="C180" s="14"/>
      <c r="D180" s="14"/>
      <c r="E180" s="14"/>
      <c r="F180" s="15"/>
      <c r="G180" s="15"/>
      <c r="H180" s="15"/>
      <c r="I180" s="14"/>
      <c r="J180" s="18" t="str">
        <f aca="false">IF($C180="","",IFERROR(INDEX(Parts!$E$5:$E$204,MATCH($C180,Parts!$A$5:$A$204,0)),""))</f>
        <v/>
      </c>
      <c r="K180" s="18" t="str">
        <f aca="false">IF($C180="","",IFERROR(N($F180)*INDEX(Parts!$F$5:$F$204,MATCH($C180,Parts!$A$5:$A$204,0))/60,""))</f>
        <v/>
      </c>
      <c r="L180" s="19" t="str">
        <f aca="false">IF(OR($C180="",N($F180)=0),"",N($H180)*60/$F180)</f>
        <v/>
      </c>
      <c r="M180" s="20" t="str">
        <f aca="false">IF(OR($C180="",N(J180)=0,$G180=""),"",($G180-J180)/J180)</f>
        <v/>
      </c>
      <c r="N180" s="20" t="str">
        <f aca="false">IF(OR($C180="",N(K180)=0,$H180=""),"",($H180-K180)/K180)</f>
        <v/>
      </c>
      <c r="O180" s="21" t="str">
        <f aca="false">IF($C180="","",IF(ISNA(MATCH($C180,Parts!$A$5:$A$204,0)),"Part not found",IF(OR(N(M180)&gt;'Part Summary'!$B$4,N(N180)&gt;'Part Summary'!$B$4),"OVER QUOTE",IF(AND(M180&lt;&gt;"",N180&lt;&gt;"",M180&lt;-'Part Summary'!$B$4,N180&lt;-'Part Summary'!$B$4),"Faster than quoted","OK"))))</f>
        <v/>
      </c>
    </row>
    <row r="181" customFormat="false" ht="15" hidden="false" customHeight="false" outlineLevel="0" collapsed="false">
      <c r="A181" s="17"/>
      <c r="B181" s="14"/>
      <c r="C181" s="14"/>
      <c r="D181" s="14"/>
      <c r="E181" s="14"/>
      <c r="F181" s="15"/>
      <c r="G181" s="15"/>
      <c r="H181" s="15"/>
      <c r="I181" s="14"/>
      <c r="J181" s="18" t="str">
        <f aca="false">IF($C181="","",IFERROR(INDEX(Parts!$E$5:$E$204,MATCH($C181,Parts!$A$5:$A$204,0)),""))</f>
        <v/>
      </c>
      <c r="K181" s="18" t="str">
        <f aca="false">IF($C181="","",IFERROR(N($F181)*INDEX(Parts!$F$5:$F$204,MATCH($C181,Parts!$A$5:$A$204,0))/60,""))</f>
        <v/>
      </c>
      <c r="L181" s="19" t="str">
        <f aca="false">IF(OR($C181="",N($F181)=0),"",N($H181)*60/$F181)</f>
        <v/>
      </c>
      <c r="M181" s="20" t="str">
        <f aca="false">IF(OR($C181="",N(J181)=0,$G181=""),"",($G181-J181)/J181)</f>
        <v/>
      </c>
      <c r="N181" s="20" t="str">
        <f aca="false">IF(OR($C181="",N(K181)=0,$H181=""),"",($H181-K181)/K181)</f>
        <v/>
      </c>
      <c r="O181" s="21" t="str">
        <f aca="false">IF($C181="","",IF(ISNA(MATCH($C181,Parts!$A$5:$A$204,0)),"Part not found",IF(OR(N(M181)&gt;'Part Summary'!$B$4,N(N181)&gt;'Part Summary'!$B$4),"OVER QUOTE",IF(AND(M181&lt;&gt;"",N181&lt;&gt;"",M181&lt;-'Part Summary'!$B$4,N181&lt;-'Part Summary'!$B$4),"Faster than quoted","OK"))))</f>
        <v/>
      </c>
    </row>
    <row r="182" customFormat="false" ht="15" hidden="false" customHeight="false" outlineLevel="0" collapsed="false">
      <c r="A182" s="17"/>
      <c r="B182" s="14"/>
      <c r="C182" s="14"/>
      <c r="D182" s="14"/>
      <c r="E182" s="14"/>
      <c r="F182" s="15"/>
      <c r="G182" s="15"/>
      <c r="H182" s="15"/>
      <c r="I182" s="14"/>
      <c r="J182" s="18" t="str">
        <f aca="false">IF($C182="","",IFERROR(INDEX(Parts!$E$5:$E$204,MATCH($C182,Parts!$A$5:$A$204,0)),""))</f>
        <v/>
      </c>
      <c r="K182" s="18" t="str">
        <f aca="false">IF($C182="","",IFERROR(N($F182)*INDEX(Parts!$F$5:$F$204,MATCH($C182,Parts!$A$5:$A$204,0))/60,""))</f>
        <v/>
      </c>
      <c r="L182" s="19" t="str">
        <f aca="false">IF(OR($C182="",N($F182)=0),"",N($H182)*60/$F182)</f>
        <v/>
      </c>
      <c r="M182" s="20" t="str">
        <f aca="false">IF(OR($C182="",N(J182)=0,$G182=""),"",($G182-J182)/J182)</f>
        <v/>
      </c>
      <c r="N182" s="20" t="str">
        <f aca="false">IF(OR($C182="",N(K182)=0,$H182=""),"",($H182-K182)/K182)</f>
        <v/>
      </c>
      <c r="O182" s="21" t="str">
        <f aca="false">IF($C182="","",IF(ISNA(MATCH($C182,Parts!$A$5:$A$204,0)),"Part not found",IF(OR(N(M182)&gt;'Part Summary'!$B$4,N(N182)&gt;'Part Summary'!$B$4),"OVER QUOTE",IF(AND(M182&lt;&gt;"",N182&lt;&gt;"",M182&lt;-'Part Summary'!$B$4,N182&lt;-'Part Summary'!$B$4),"Faster than quoted","OK"))))</f>
        <v/>
      </c>
    </row>
    <row r="183" customFormat="false" ht="15" hidden="false" customHeight="false" outlineLevel="0" collapsed="false">
      <c r="A183" s="17"/>
      <c r="B183" s="14"/>
      <c r="C183" s="14"/>
      <c r="D183" s="14"/>
      <c r="E183" s="14"/>
      <c r="F183" s="15"/>
      <c r="G183" s="15"/>
      <c r="H183" s="15"/>
      <c r="I183" s="14"/>
      <c r="J183" s="18" t="str">
        <f aca="false">IF($C183="","",IFERROR(INDEX(Parts!$E$5:$E$204,MATCH($C183,Parts!$A$5:$A$204,0)),""))</f>
        <v/>
      </c>
      <c r="K183" s="18" t="str">
        <f aca="false">IF($C183="","",IFERROR(N($F183)*INDEX(Parts!$F$5:$F$204,MATCH($C183,Parts!$A$5:$A$204,0))/60,""))</f>
        <v/>
      </c>
      <c r="L183" s="19" t="str">
        <f aca="false">IF(OR($C183="",N($F183)=0),"",N($H183)*60/$F183)</f>
        <v/>
      </c>
      <c r="M183" s="20" t="str">
        <f aca="false">IF(OR($C183="",N(J183)=0,$G183=""),"",($G183-J183)/J183)</f>
        <v/>
      </c>
      <c r="N183" s="20" t="str">
        <f aca="false">IF(OR($C183="",N(K183)=0,$H183=""),"",($H183-K183)/K183)</f>
        <v/>
      </c>
      <c r="O183" s="21" t="str">
        <f aca="false">IF($C183="","",IF(ISNA(MATCH($C183,Parts!$A$5:$A$204,0)),"Part not found",IF(OR(N(M183)&gt;'Part Summary'!$B$4,N(N183)&gt;'Part Summary'!$B$4),"OVER QUOTE",IF(AND(M183&lt;&gt;"",N183&lt;&gt;"",M183&lt;-'Part Summary'!$B$4,N183&lt;-'Part Summary'!$B$4),"Faster than quoted","OK"))))</f>
        <v/>
      </c>
    </row>
    <row r="184" customFormat="false" ht="15" hidden="false" customHeight="false" outlineLevel="0" collapsed="false">
      <c r="A184" s="17"/>
      <c r="B184" s="14"/>
      <c r="C184" s="14"/>
      <c r="D184" s="14"/>
      <c r="E184" s="14"/>
      <c r="F184" s="15"/>
      <c r="G184" s="15"/>
      <c r="H184" s="15"/>
      <c r="I184" s="14"/>
      <c r="J184" s="18" t="str">
        <f aca="false">IF($C184="","",IFERROR(INDEX(Parts!$E$5:$E$204,MATCH($C184,Parts!$A$5:$A$204,0)),""))</f>
        <v/>
      </c>
      <c r="K184" s="18" t="str">
        <f aca="false">IF($C184="","",IFERROR(N($F184)*INDEX(Parts!$F$5:$F$204,MATCH($C184,Parts!$A$5:$A$204,0))/60,""))</f>
        <v/>
      </c>
      <c r="L184" s="19" t="str">
        <f aca="false">IF(OR($C184="",N($F184)=0),"",N($H184)*60/$F184)</f>
        <v/>
      </c>
      <c r="M184" s="20" t="str">
        <f aca="false">IF(OR($C184="",N(J184)=0,$G184=""),"",($G184-J184)/J184)</f>
        <v/>
      </c>
      <c r="N184" s="20" t="str">
        <f aca="false">IF(OR($C184="",N(K184)=0,$H184=""),"",($H184-K184)/K184)</f>
        <v/>
      </c>
      <c r="O184" s="21" t="str">
        <f aca="false">IF($C184="","",IF(ISNA(MATCH($C184,Parts!$A$5:$A$204,0)),"Part not found",IF(OR(N(M184)&gt;'Part Summary'!$B$4,N(N184)&gt;'Part Summary'!$B$4),"OVER QUOTE",IF(AND(M184&lt;&gt;"",N184&lt;&gt;"",M184&lt;-'Part Summary'!$B$4,N184&lt;-'Part Summary'!$B$4),"Faster than quoted","OK"))))</f>
        <v/>
      </c>
    </row>
    <row r="185" customFormat="false" ht="15" hidden="false" customHeight="false" outlineLevel="0" collapsed="false">
      <c r="A185" s="17"/>
      <c r="B185" s="14"/>
      <c r="C185" s="14"/>
      <c r="D185" s="14"/>
      <c r="E185" s="14"/>
      <c r="F185" s="15"/>
      <c r="G185" s="15"/>
      <c r="H185" s="15"/>
      <c r="I185" s="14"/>
      <c r="J185" s="18" t="str">
        <f aca="false">IF($C185="","",IFERROR(INDEX(Parts!$E$5:$E$204,MATCH($C185,Parts!$A$5:$A$204,0)),""))</f>
        <v/>
      </c>
      <c r="K185" s="18" t="str">
        <f aca="false">IF($C185="","",IFERROR(N($F185)*INDEX(Parts!$F$5:$F$204,MATCH($C185,Parts!$A$5:$A$204,0))/60,""))</f>
        <v/>
      </c>
      <c r="L185" s="19" t="str">
        <f aca="false">IF(OR($C185="",N($F185)=0),"",N($H185)*60/$F185)</f>
        <v/>
      </c>
      <c r="M185" s="20" t="str">
        <f aca="false">IF(OR($C185="",N(J185)=0,$G185=""),"",($G185-J185)/J185)</f>
        <v/>
      </c>
      <c r="N185" s="20" t="str">
        <f aca="false">IF(OR($C185="",N(K185)=0,$H185=""),"",($H185-K185)/K185)</f>
        <v/>
      </c>
      <c r="O185" s="21" t="str">
        <f aca="false">IF($C185="","",IF(ISNA(MATCH($C185,Parts!$A$5:$A$204,0)),"Part not found",IF(OR(N(M185)&gt;'Part Summary'!$B$4,N(N185)&gt;'Part Summary'!$B$4),"OVER QUOTE",IF(AND(M185&lt;&gt;"",N185&lt;&gt;"",M185&lt;-'Part Summary'!$B$4,N185&lt;-'Part Summary'!$B$4),"Faster than quoted","OK"))))</f>
        <v/>
      </c>
    </row>
    <row r="186" customFormat="false" ht="15" hidden="false" customHeight="false" outlineLevel="0" collapsed="false">
      <c r="A186" s="17"/>
      <c r="B186" s="14"/>
      <c r="C186" s="14"/>
      <c r="D186" s="14"/>
      <c r="E186" s="14"/>
      <c r="F186" s="15"/>
      <c r="G186" s="15"/>
      <c r="H186" s="15"/>
      <c r="I186" s="14"/>
      <c r="J186" s="18" t="str">
        <f aca="false">IF($C186="","",IFERROR(INDEX(Parts!$E$5:$E$204,MATCH($C186,Parts!$A$5:$A$204,0)),""))</f>
        <v/>
      </c>
      <c r="K186" s="18" t="str">
        <f aca="false">IF($C186="","",IFERROR(N($F186)*INDEX(Parts!$F$5:$F$204,MATCH($C186,Parts!$A$5:$A$204,0))/60,""))</f>
        <v/>
      </c>
      <c r="L186" s="19" t="str">
        <f aca="false">IF(OR($C186="",N($F186)=0),"",N($H186)*60/$F186)</f>
        <v/>
      </c>
      <c r="M186" s="20" t="str">
        <f aca="false">IF(OR($C186="",N(J186)=0,$G186=""),"",($G186-J186)/J186)</f>
        <v/>
      </c>
      <c r="N186" s="20" t="str">
        <f aca="false">IF(OR($C186="",N(K186)=0,$H186=""),"",($H186-K186)/K186)</f>
        <v/>
      </c>
      <c r="O186" s="21" t="str">
        <f aca="false">IF($C186="","",IF(ISNA(MATCH($C186,Parts!$A$5:$A$204,0)),"Part not found",IF(OR(N(M186)&gt;'Part Summary'!$B$4,N(N186)&gt;'Part Summary'!$B$4),"OVER QUOTE",IF(AND(M186&lt;&gt;"",N186&lt;&gt;"",M186&lt;-'Part Summary'!$B$4,N186&lt;-'Part Summary'!$B$4),"Faster than quoted","OK"))))</f>
        <v/>
      </c>
    </row>
    <row r="187" customFormat="false" ht="15" hidden="false" customHeight="false" outlineLevel="0" collapsed="false">
      <c r="A187" s="17"/>
      <c r="B187" s="14"/>
      <c r="C187" s="14"/>
      <c r="D187" s="14"/>
      <c r="E187" s="14"/>
      <c r="F187" s="15"/>
      <c r="G187" s="15"/>
      <c r="H187" s="15"/>
      <c r="I187" s="14"/>
      <c r="J187" s="18" t="str">
        <f aca="false">IF($C187="","",IFERROR(INDEX(Parts!$E$5:$E$204,MATCH($C187,Parts!$A$5:$A$204,0)),""))</f>
        <v/>
      </c>
      <c r="K187" s="18" t="str">
        <f aca="false">IF($C187="","",IFERROR(N($F187)*INDEX(Parts!$F$5:$F$204,MATCH($C187,Parts!$A$5:$A$204,0))/60,""))</f>
        <v/>
      </c>
      <c r="L187" s="19" t="str">
        <f aca="false">IF(OR($C187="",N($F187)=0),"",N($H187)*60/$F187)</f>
        <v/>
      </c>
      <c r="M187" s="20" t="str">
        <f aca="false">IF(OR($C187="",N(J187)=0,$G187=""),"",($G187-J187)/J187)</f>
        <v/>
      </c>
      <c r="N187" s="20" t="str">
        <f aca="false">IF(OR($C187="",N(K187)=0,$H187=""),"",($H187-K187)/K187)</f>
        <v/>
      </c>
      <c r="O187" s="21" t="str">
        <f aca="false">IF($C187="","",IF(ISNA(MATCH($C187,Parts!$A$5:$A$204,0)),"Part not found",IF(OR(N(M187)&gt;'Part Summary'!$B$4,N(N187)&gt;'Part Summary'!$B$4),"OVER QUOTE",IF(AND(M187&lt;&gt;"",N187&lt;&gt;"",M187&lt;-'Part Summary'!$B$4,N187&lt;-'Part Summary'!$B$4),"Faster than quoted","OK"))))</f>
        <v/>
      </c>
    </row>
    <row r="188" customFormat="false" ht="15" hidden="false" customHeight="false" outlineLevel="0" collapsed="false">
      <c r="A188" s="17"/>
      <c r="B188" s="14"/>
      <c r="C188" s="14"/>
      <c r="D188" s="14"/>
      <c r="E188" s="14"/>
      <c r="F188" s="15"/>
      <c r="G188" s="15"/>
      <c r="H188" s="15"/>
      <c r="I188" s="14"/>
      <c r="J188" s="18" t="str">
        <f aca="false">IF($C188="","",IFERROR(INDEX(Parts!$E$5:$E$204,MATCH($C188,Parts!$A$5:$A$204,0)),""))</f>
        <v/>
      </c>
      <c r="K188" s="18" t="str">
        <f aca="false">IF($C188="","",IFERROR(N($F188)*INDEX(Parts!$F$5:$F$204,MATCH($C188,Parts!$A$5:$A$204,0))/60,""))</f>
        <v/>
      </c>
      <c r="L188" s="19" t="str">
        <f aca="false">IF(OR($C188="",N($F188)=0),"",N($H188)*60/$F188)</f>
        <v/>
      </c>
      <c r="M188" s="20" t="str">
        <f aca="false">IF(OR($C188="",N(J188)=0,$G188=""),"",($G188-J188)/J188)</f>
        <v/>
      </c>
      <c r="N188" s="20" t="str">
        <f aca="false">IF(OR($C188="",N(K188)=0,$H188=""),"",($H188-K188)/K188)</f>
        <v/>
      </c>
      <c r="O188" s="21" t="str">
        <f aca="false">IF($C188="","",IF(ISNA(MATCH($C188,Parts!$A$5:$A$204,0)),"Part not found",IF(OR(N(M188)&gt;'Part Summary'!$B$4,N(N188)&gt;'Part Summary'!$B$4),"OVER QUOTE",IF(AND(M188&lt;&gt;"",N188&lt;&gt;"",M188&lt;-'Part Summary'!$B$4,N188&lt;-'Part Summary'!$B$4),"Faster than quoted","OK"))))</f>
        <v/>
      </c>
    </row>
    <row r="189" customFormat="false" ht="15" hidden="false" customHeight="false" outlineLevel="0" collapsed="false">
      <c r="A189" s="17"/>
      <c r="B189" s="14"/>
      <c r="C189" s="14"/>
      <c r="D189" s="14"/>
      <c r="E189" s="14"/>
      <c r="F189" s="15"/>
      <c r="G189" s="15"/>
      <c r="H189" s="15"/>
      <c r="I189" s="14"/>
      <c r="J189" s="18" t="str">
        <f aca="false">IF($C189="","",IFERROR(INDEX(Parts!$E$5:$E$204,MATCH($C189,Parts!$A$5:$A$204,0)),""))</f>
        <v/>
      </c>
      <c r="K189" s="18" t="str">
        <f aca="false">IF($C189="","",IFERROR(N($F189)*INDEX(Parts!$F$5:$F$204,MATCH($C189,Parts!$A$5:$A$204,0))/60,""))</f>
        <v/>
      </c>
      <c r="L189" s="19" t="str">
        <f aca="false">IF(OR($C189="",N($F189)=0),"",N($H189)*60/$F189)</f>
        <v/>
      </c>
      <c r="M189" s="20" t="str">
        <f aca="false">IF(OR($C189="",N(J189)=0,$G189=""),"",($G189-J189)/J189)</f>
        <v/>
      </c>
      <c r="N189" s="20" t="str">
        <f aca="false">IF(OR($C189="",N(K189)=0,$H189=""),"",($H189-K189)/K189)</f>
        <v/>
      </c>
      <c r="O189" s="21" t="str">
        <f aca="false">IF($C189="","",IF(ISNA(MATCH($C189,Parts!$A$5:$A$204,0)),"Part not found",IF(OR(N(M189)&gt;'Part Summary'!$B$4,N(N189)&gt;'Part Summary'!$B$4),"OVER QUOTE",IF(AND(M189&lt;&gt;"",N189&lt;&gt;"",M189&lt;-'Part Summary'!$B$4,N189&lt;-'Part Summary'!$B$4),"Faster than quoted","OK"))))</f>
        <v/>
      </c>
    </row>
    <row r="190" customFormat="false" ht="15" hidden="false" customHeight="false" outlineLevel="0" collapsed="false">
      <c r="A190" s="17"/>
      <c r="B190" s="14"/>
      <c r="C190" s="14"/>
      <c r="D190" s="14"/>
      <c r="E190" s="14"/>
      <c r="F190" s="15"/>
      <c r="G190" s="15"/>
      <c r="H190" s="15"/>
      <c r="I190" s="14"/>
      <c r="J190" s="18" t="str">
        <f aca="false">IF($C190="","",IFERROR(INDEX(Parts!$E$5:$E$204,MATCH($C190,Parts!$A$5:$A$204,0)),""))</f>
        <v/>
      </c>
      <c r="K190" s="18" t="str">
        <f aca="false">IF($C190="","",IFERROR(N($F190)*INDEX(Parts!$F$5:$F$204,MATCH($C190,Parts!$A$5:$A$204,0))/60,""))</f>
        <v/>
      </c>
      <c r="L190" s="19" t="str">
        <f aca="false">IF(OR($C190="",N($F190)=0),"",N($H190)*60/$F190)</f>
        <v/>
      </c>
      <c r="M190" s="20" t="str">
        <f aca="false">IF(OR($C190="",N(J190)=0,$G190=""),"",($G190-J190)/J190)</f>
        <v/>
      </c>
      <c r="N190" s="20" t="str">
        <f aca="false">IF(OR($C190="",N(K190)=0,$H190=""),"",($H190-K190)/K190)</f>
        <v/>
      </c>
      <c r="O190" s="21" t="str">
        <f aca="false">IF($C190="","",IF(ISNA(MATCH($C190,Parts!$A$5:$A$204,0)),"Part not found",IF(OR(N(M190)&gt;'Part Summary'!$B$4,N(N190)&gt;'Part Summary'!$B$4),"OVER QUOTE",IF(AND(M190&lt;&gt;"",N190&lt;&gt;"",M190&lt;-'Part Summary'!$B$4,N190&lt;-'Part Summary'!$B$4),"Faster than quoted","OK"))))</f>
        <v/>
      </c>
    </row>
    <row r="191" customFormat="false" ht="15" hidden="false" customHeight="false" outlineLevel="0" collapsed="false">
      <c r="A191" s="17"/>
      <c r="B191" s="14"/>
      <c r="C191" s="14"/>
      <c r="D191" s="14"/>
      <c r="E191" s="14"/>
      <c r="F191" s="15"/>
      <c r="G191" s="15"/>
      <c r="H191" s="15"/>
      <c r="I191" s="14"/>
      <c r="J191" s="18" t="str">
        <f aca="false">IF($C191="","",IFERROR(INDEX(Parts!$E$5:$E$204,MATCH($C191,Parts!$A$5:$A$204,0)),""))</f>
        <v/>
      </c>
      <c r="K191" s="18" t="str">
        <f aca="false">IF($C191="","",IFERROR(N($F191)*INDEX(Parts!$F$5:$F$204,MATCH($C191,Parts!$A$5:$A$204,0))/60,""))</f>
        <v/>
      </c>
      <c r="L191" s="19" t="str">
        <f aca="false">IF(OR($C191="",N($F191)=0),"",N($H191)*60/$F191)</f>
        <v/>
      </c>
      <c r="M191" s="20" t="str">
        <f aca="false">IF(OR($C191="",N(J191)=0,$G191=""),"",($G191-J191)/J191)</f>
        <v/>
      </c>
      <c r="N191" s="20" t="str">
        <f aca="false">IF(OR($C191="",N(K191)=0,$H191=""),"",($H191-K191)/K191)</f>
        <v/>
      </c>
      <c r="O191" s="21" t="str">
        <f aca="false">IF($C191="","",IF(ISNA(MATCH($C191,Parts!$A$5:$A$204,0)),"Part not found",IF(OR(N(M191)&gt;'Part Summary'!$B$4,N(N191)&gt;'Part Summary'!$B$4),"OVER QUOTE",IF(AND(M191&lt;&gt;"",N191&lt;&gt;"",M191&lt;-'Part Summary'!$B$4,N191&lt;-'Part Summary'!$B$4),"Faster than quoted","OK"))))</f>
        <v/>
      </c>
    </row>
    <row r="192" customFormat="false" ht="15" hidden="false" customHeight="false" outlineLevel="0" collapsed="false">
      <c r="A192" s="17"/>
      <c r="B192" s="14"/>
      <c r="C192" s="14"/>
      <c r="D192" s="14"/>
      <c r="E192" s="14"/>
      <c r="F192" s="15"/>
      <c r="G192" s="15"/>
      <c r="H192" s="15"/>
      <c r="I192" s="14"/>
      <c r="J192" s="18" t="str">
        <f aca="false">IF($C192="","",IFERROR(INDEX(Parts!$E$5:$E$204,MATCH($C192,Parts!$A$5:$A$204,0)),""))</f>
        <v/>
      </c>
      <c r="K192" s="18" t="str">
        <f aca="false">IF($C192="","",IFERROR(N($F192)*INDEX(Parts!$F$5:$F$204,MATCH($C192,Parts!$A$5:$A$204,0))/60,""))</f>
        <v/>
      </c>
      <c r="L192" s="19" t="str">
        <f aca="false">IF(OR($C192="",N($F192)=0),"",N($H192)*60/$F192)</f>
        <v/>
      </c>
      <c r="M192" s="20" t="str">
        <f aca="false">IF(OR($C192="",N(J192)=0,$G192=""),"",($G192-J192)/J192)</f>
        <v/>
      </c>
      <c r="N192" s="20" t="str">
        <f aca="false">IF(OR($C192="",N(K192)=0,$H192=""),"",($H192-K192)/K192)</f>
        <v/>
      </c>
      <c r="O192" s="21" t="str">
        <f aca="false">IF($C192="","",IF(ISNA(MATCH($C192,Parts!$A$5:$A$204,0)),"Part not found",IF(OR(N(M192)&gt;'Part Summary'!$B$4,N(N192)&gt;'Part Summary'!$B$4),"OVER QUOTE",IF(AND(M192&lt;&gt;"",N192&lt;&gt;"",M192&lt;-'Part Summary'!$B$4,N192&lt;-'Part Summary'!$B$4),"Faster than quoted","OK"))))</f>
        <v/>
      </c>
    </row>
    <row r="193" customFormat="false" ht="15" hidden="false" customHeight="false" outlineLevel="0" collapsed="false">
      <c r="A193" s="17"/>
      <c r="B193" s="14"/>
      <c r="C193" s="14"/>
      <c r="D193" s="14"/>
      <c r="E193" s="14"/>
      <c r="F193" s="15"/>
      <c r="G193" s="15"/>
      <c r="H193" s="15"/>
      <c r="I193" s="14"/>
      <c r="J193" s="18" t="str">
        <f aca="false">IF($C193="","",IFERROR(INDEX(Parts!$E$5:$E$204,MATCH($C193,Parts!$A$5:$A$204,0)),""))</f>
        <v/>
      </c>
      <c r="K193" s="18" t="str">
        <f aca="false">IF($C193="","",IFERROR(N($F193)*INDEX(Parts!$F$5:$F$204,MATCH($C193,Parts!$A$5:$A$204,0))/60,""))</f>
        <v/>
      </c>
      <c r="L193" s="19" t="str">
        <f aca="false">IF(OR($C193="",N($F193)=0),"",N($H193)*60/$F193)</f>
        <v/>
      </c>
      <c r="M193" s="20" t="str">
        <f aca="false">IF(OR($C193="",N(J193)=0,$G193=""),"",($G193-J193)/J193)</f>
        <v/>
      </c>
      <c r="N193" s="20" t="str">
        <f aca="false">IF(OR($C193="",N(K193)=0,$H193=""),"",($H193-K193)/K193)</f>
        <v/>
      </c>
      <c r="O193" s="21" t="str">
        <f aca="false">IF($C193="","",IF(ISNA(MATCH($C193,Parts!$A$5:$A$204,0)),"Part not found",IF(OR(N(M193)&gt;'Part Summary'!$B$4,N(N193)&gt;'Part Summary'!$B$4),"OVER QUOTE",IF(AND(M193&lt;&gt;"",N193&lt;&gt;"",M193&lt;-'Part Summary'!$B$4,N193&lt;-'Part Summary'!$B$4),"Faster than quoted","OK"))))</f>
        <v/>
      </c>
    </row>
    <row r="194" customFormat="false" ht="15" hidden="false" customHeight="false" outlineLevel="0" collapsed="false">
      <c r="A194" s="17"/>
      <c r="B194" s="14"/>
      <c r="C194" s="14"/>
      <c r="D194" s="14"/>
      <c r="E194" s="14"/>
      <c r="F194" s="15"/>
      <c r="G194" s="15"/>
      <c r="H194" s="15"/>
      <c r="I194" s="14"/>
      <c r="J194" s="18" t="str">
        <f aca="false">IF($C194="","",IFERROR(INDEX(Parts!$E$5:$E$204,MATCH($C194,Parts!$A$5:$A$204,0)),""))</f>
        <v/>
      </c>
      <c r="K194" s="18" t="str">
        <f aca="false">IF($C194="","",IFERROR(N($F194)*INDEX(Parts!$F$5:$F$204,MATCH($C194,Parts!$A$5:$A$204,0))/60,""))</f>
        <v/>
      </c>
      <c r="L194" s="19" t="str">
        <f aca="false">IF(OR($C194="",N($F194)=0),"",N($H194)*60/$F194)</f>
        <v/>
      </c>
      <c r="M194" s="20" t="str">
        <f aca="false">IF(OR($C194="",N(J194)=0,$G194=""),"",($G194-J194)/J194)</f>
        <v/>
      </c>
      <c r="N194" s="20" t="str">
        <f aca="false">IF(OR($C194="",N(K194)=0,$H194=""),"",($H194-K194)/K194)</f>
        <v/>
      </c>
      <c r="O194" s="21" t="str">
        <f aca="false">IF($C194="","",IF(ISNA(MATCH($C194,Parts!$A$5:$A$204,0)),"Part not found",IF(OR(N(M194)&gt;'Part Summary'!$B$4,N(N194)&gt;'Part Summary'!$B$4),"OVER QUOTE",IF(AND(M194&lt;&gt;"",N194&lt;&gt;"",M194&lt;-'Part Summary'!$B$4,N194&lt;-'Part Summary'!$B$4),"Faster than quoted","OK"))))</f>
        <v/>
      </c>
    </row>
    <row r="195" customFormat="false" ht="15" hidden="false" customHeight="false" outlineLevel="0" collapsed="false">
      <c r="A195" s="17"/>
      <c r="B195" s="14"/>
      <c r="C195" s="14"/>
      <c r="D195" s="14"/>
      <c r="E195" s="14"/>
      <c r="F195" s="15"/>
      <c r="G195" s="15"/>
      <c r="H195" s="15"/>
      <c r="I195" s="14"/>
      <c r="J195" s="18" t="str">
        <f aca="false">IF($C195="","",IFERROR(INDEX(Parts!$E$5:$E$204,MATCH($C195,Parts!$A$5:$A$204,0)),""))</f>
        <v/>
      </c>
      <c r="K195" s="18" t="str">
        <f aca="false">IF($C195="","",IFERROR(N($F195)*INDEX(Parts!$F$5:$F$204,MATCH($C195,Parts!$A$5:$A$204,0))/60,""))</f>
        <v/>
      </c>
      <c r="L195" s="19" t="str">
        <f aca="false">IF(OR($C195="",N($F195)=0),"",N($H195)*60/$F195)</f>
        <v/>
      </c>
      <c r="M195" s="20" t="str">
        <f aca="false">IF(OR($C195="",N(J195)=0,$G195=""),"",($G195-J195)/J195)</f>
        <v/>
      </c>
      <c r="N195" s="20" t="str">
        <f aca="false">IF(OR($C195="",N(K195)=0,$H195=""),"",($H195-K195)/K195)</f>
        <v/>
      </c>
      <c r="O195" s="21" t="str">
        <f aca="false">IF($C195="","",IF(ISNA(MATCH($C195,Parts!$A$5:$A$204,0)),"Part not found",IF(OR(N(M195)&gt;'Part Summary'!$B$4,N(N195)&gt;'Part Summary'!$B$4),"OVER QUOTE",IF(AND(M195&lt;&gt;"",N195&lt;&gt;"",M195&lt;-'Part Summary'!$B$4,N195&lt;-'Part Summary'!$B$4),"Faster than quoted","OK"))))</f>
        <v/>
      </c>
    </row>
    <row r="196" customFormat="false" ht="15" hidden="false" customHeight="false" outlineLevel="0" collapsed="false">
      <c r="A196" s="17"/>
      <c r="B196" s="14"/>
      <c r="C196" s="14"/>
      <c r="D196" s="14"/>
      <c r="E196" s="14"/>
      <c r="F196" s="15"/>
      <c r="G196" s="15"/>
      <c r="H196" s="15"/>
      <c r="I196" s="14"/>
      <c r="J196" s="18" t="str">
        <f aca="false">IF($C196="","",IFERROR(INDEX(Parts!$E$5:$E$204,MATCH($C196,Parts!$A$5:$A$204,0)),""))</f>
        <v/>
      </c>
      <c r="K196" s="18" t="str">
        <f aca="false">IF($C196="","",IFERROR(N($F196)*INDEX(Parts!$F$5:$F$204,MATCH($C196,Parts!$A$5:$A$204,0))/60,""))</f>
        <v/>
      </c>
      <c r="L196" s="19" t="str">
        <f aca="false">IF(OR($C196="",N($F196)=0),"",N($H196)*60/$F196)</f>
        <v/>
      </c>
      <c r="M196" s="20" t="str">
        <f aca="false">IF(OR($C196="",N(J196)=0,$G196=""),"",($G196-J196)/J196)</f>
        <v/>
      </c>
      <c r="N196" s="20" t="str">
        <f aca="false">IF(OR($C196="",N(K196)=0,$H196=""),"",($H196-K196)/K196)</f>
        <v/>
      </c>
      <c r="O196" s="21" t="str">
        <f aca="false">IF($C196="","",IF(ISNA(MATCH($C196,Parts!$A$5:$A$204,0)),"Part not found",IF(OR(N(M196)&gt;'Part Summary'!$B$4,N(N196)&gt;'Part Summary'!$B$4),"OVER QUOTE",IF(AND(M196&lt;&gt;"",N196&lt;&gt;"",M196&lt;-'Part Summary'!$B$4,N196&lt;-'Part Summary'!$B$4),"Faster than quoted","OK"))))</f>
        <v/>
      </c>
    </row>
    <row r="197" customFormat="false" ht="15" hidden="false" customHeight="false" outlineLevel="0" collapsed="false">
      <c r="A197" s="17"/>
      <c r="B197" s="14"/>
      <c r="C197" s="14"/>
      <c r="D197" s="14"/>
      <c r="E197" s="14"/>
      <c r="F197" s="15"/>
      <c r="G197" s="15"/>
      <c r="H197" s="15"/>
      <c r="I197" s="14"/>
      <c r="J197" s="18" t="str">
        <f aca="false">IF($C197="","",IFERROR(INDEX(Parts!$E$5:$E$204,MATCH($C197,Parts!$A$5:$A$204,0)),""))</f>
        <v/>
      </c>
      <c r="K197" s="18" t="str">
        <f aca="false">IF($C197="","",IFERROR(N($F197)*INDEX(Parts!$F$5:$F$204,MATCH($C197,Parts!$A$5:$A$204,0))/60,""))</f>
        <v/>
      </c>
      <c r="L197" s="19" t="str">
        <f aca="false">IF(OR($C197="",N($F197)=0),"",N($H197)*60/$F197)</f>
        <v/>
      </c>
      <c r="M197" s="20" t="str">
        <f aca="false">IF(OR($C197="",N(J197)=0,$G197=""),"",($G197-J197)/J197)</f>
        <v/>
      </c>
      <c r="N197" s="20" t="str">
        <f aca="false">IF(OR($C197="",N(K197)=0,$H197=""),"",($H197-K197)/K197)</f>
        <v/>
      </c>
      <c r="O197" s="21" t="str">
        <f aca="false">IF($C197="","",IF(ISNA(MATCH($C197,Parts!$A$5:$A$204,0)),"Part not found",IF(OR(N(M197)&gt;'Part Summary'!$B$4,N(N197)&gt;'Part Summary'!$B$4),"OVER QUOTE",IF(AND(M197&lt;&gt;"",N197&lt;&gt;"",M197&lt;-'Part Summary'!$B$4,N197&lt;-'Part Summary'!$B$4),"Faster than quoted","OK"))))</f>
        <v/>
      </c>
    </row>
    <row r="198" customFormat="false" ht="15" hidden="false" customHeight="false" outlineLevel="0" collapsed="false">
      <c r="A198" s="17"/>
      <c r="B198" s="14"/>
      <c r="C198" s="14"/>
      <c r="D198" s="14"/>
      <c r="E198" s="14"/>
      <c r="F198" s="15"/>
      <c r="G198" s="15"/>
      <c r="H198" s="15"/>
      <c r="I198" s="14"/>
      <c r="J198" s="18" t="str">
        <f aca="false">IF($C198="","",IFERROR(INDEX(Parts!$E$5:$E$204,MATCH($C198,Parts!$A$5:$A$204,0)),""))</f>
        <v/>
      </c>
      <c r="K198" s="18" t="str">
        <f aca="false">IF($C198="","",IFERROR(N($F198)*INDEX(Parts!$F$5:$F$204,MATCH($C198,Parts!$A$5:$A$204,0))/60,""))</f>
        <v/>
      </c>
      <c r="L198" s="19" t="str">
        <f aca="false">IF(OR($C198="",N($F198)=0),"",N($H198)*60/$F198)</f>
        <v/>
      </c>
      <c r="M198" s="20" t="str">
        <f aca="false">IF(OR($C198="",N(J198)=0,$G198=""),"",($G198-J198)/J198)</f>
        <v/>
      </c>
      <c r="N198" s="20" t="str">
        <f aca="false">IF(OR($C198="",N(K198)=0,$H198=""),"",($H198-K198)/K198)</f>
        <v/>
      </c>
      <c r="O198" s="21" t="str">
        <f aca="false">IF($C198="","",IF(ISNA(MATCH($C198,Parts!$A$5:$A$204,0)),"Part not found",IF(OR(N(M198)&gt;'Part Summary'!$B$4,N(N198)&gt;'Part Summary'!$B$4),"OVER QUOTE",IF(AND(M198&lt;&gt;"",N198&lt;&gt;"",M198&lt;-'Part Summary'!$B$4,N198&lt;-'Part Summary'!$B$4),"Faster than quoted","OK"))))</f>
        <v/>
      </c>
    </row>
    <row r="199" customFormat="false" ht="15" hidden="false" customHeight="false" outlineLevel="0" collapsed="false">
      <c r="A199" s="17"/>
      <c r="B199" s="14"/>
      <c r="C199" s="14"/>
      <c r="D199" s="14"/>
      <c r="E199" s="14"/>
      <c r="F199" s="15"/>
      <c r="G199" s="15"/>
      <c r="H199" s="15"/>
      <c r="I199" s="14"/>
      <c r="J199" s="18" t="str">
        <f aca="false">IF($C199="","",IFERROR(INDEX(Parts!$E$5:$E$204,MATCH($C199,Parts!$A$5:$A$204,0)),""))</f>
        <v/>
      </c>
      <c r="K199" s="18" t="str">
        <f aca="false">IF($C199="","",IFERROR(N($F199)*INDEX(Parts!$F$5:$F$204,MATCH($C199,Parts!$A$5:$A$204,0))/60,""))</f>
        <v/>
      </c>
      <c r="L199" s="19" t="str">
        <f aca="false">IF(OR($C199="",N($F199)=0),"",N($H199)*60/$F199)</f>
        <v/>
      </c>
      <c r="M199" s="20" t="str">
        <f aca="false">IF(OR($C199="",N(J199)=0,$G199=""),"",($G199-J199)/J199)</f>
        <v/>
      </c>
      <c r="N199" s="20" t="str">
        <f aca="false">IF(OR($C199="",N(K199)=0,$H199=""),"",($H199-K199)/K199)</f>
        <v/>
      </c>
      <c r="O199" s="21" t="str">
        <f aca="false">IF($C199="","",IF(ISNA(MATCH($C199,Parts!$A$5:$A$204,0)),"Part not found",IF(OR(N(M199)&gt;'Part Summary'!$B$4,N(N199)&gt;'Part Summary'!$B$4),"OVER QUOTE",IF(AND(M199&lt;&gt;"",N199&lt;&gt;"",M199&lt;-'Part Summary'!$B$4,N199&lt;-'Part Summary'!$B$4),"Faster than quoted","OK"))))</f>
        <v/>
      </c>
    </row>
    <row r="200" customFormat="false" ht="15" hidden="false" customHeight="false" outlineLevel="0" collapsed="false">
      <c r="A200" s="17"/>
      <c r="B200" s="14"/>
      <c r="C200" s="14"/>
      <c r="D200" s="14"/>
      <c r="E200" s="14"/>
      <c r="F200" s="15"/>
      <c r="G200" s="15"/>
      <c r="H200" s="15"/>
      <c r="I200" s="14"/>
      <c r="J200" s="18" t="str">
        <f aca="false">IF($C200="","",IFERROR(INDEX(Parts!$E$5:$E$204,MATCH($C200,Parts!$A$5:$A$204,0)),""))</f>
        <v/>
      </c>
      <c r="K200" s="18" t="str">
        <f aca="false">IF($C200="","",IFERROR(N($F200)*INDEX(Parts!$F$5:$F$204,MATCH($C200,Parts!$A$5:$A$204,0))/60,""))</f>
        <v/>
      </c>
      <c r="L200" s="19" t="str">
        <f aca="false">IF(OR($C200="",N($F200)=0),"",N($H200)*60/$F200)</f>
        <v/>
      </c>
      <c r="M200" s="20" t="str">
        <f aca="false">IF(OR($C200="",N(J200)=0,$G200=""),"",($G200-J200)/J200)</f>
        <v/>
      </c>
      <c r="N200" s="20" t="str">
        <f aca="false">IF(OR($C200="",N(K200)=0,$H200=""),"",($H200-K200)/K200)</f>
        <v/>
      </c>
      <c r="O200" s="21" t="str">
        <f aca="false">IF($C200="","",IF(ISNA(MATCH($C200,Parts!$A$5:$A$204,0)),"Part not found",IF(OR(N(M200)&gt;'Part Summary'!$B$4,N(N200)&gt;'Part Summary'!$B$4),"OVER QUOTE",IF(AND(M200&lt;&gt;"",N200&lt;&gt;"",M200&lt;-'Part Summary'!$B$4,N200&lt;-'Part Summary'!$B$4),"Faster than quoted","OK"))))</f>
        <v/>
      </c>
    </row>
    <row r="201" customFormat="false" ht="15" hidden="false" customHeight="false" outlineLevel="0" collapsed="false">
      <c r="A201" s="17"/>
      <c r="B201" s="14"/>
      <c r="C201" s="14"/>
      <c r="D201" s="14"/>
      <c r="E201" s="14"/>
      <c r="F201" s="15"/>
      <c r="G201" s="15"/>
      <c r="H201" s="15"/>
      <c r="I201" s="14"/>
      <c r="J201" s="18" t="str">
        <f aca="false">IF($C201="","",IFERROR(INDEX(Parts!$E$5:$E$204,MATCH($C201,Parts!$A$5:$A$204,0)),""))</f>
        <v/>
      </c>
      <c r="K201" s="18" t="str">
        <f aca="false">IF($C201="","",IFERROR(N($F201)*INDEX(Parts!$F$5:$F$204,MATCH($C201,Parts!$A$5:$A$204,0))/60,""))</f>
        <v/>
      </c>
      <c r="L201" s="19" t="str">
        <f aca="false">IF(OR($C201="",N($F201)=0),"",N($H201)*60/$F201)</f>
        <v/>
      </c>
      <c r="M201" s="20" t="str">
        <f aca="false">IF(OR($C201="",N(J201)=0,$G201=""),"",($G201-J201)/J201)</f>
        <v/>
      </c>
      <c r="N201" s="20" t="str">
        <f aca="false">IF(OR($C201="",N(K201)=0,$H201=""),"",($H201-K201)/K201)</f>
        <v/>
      </c>
      <c r="O201" s="21" t="str">
        <f aca="false">IF($C201="","",IF(ISNA(MATCH($C201,Parts!$A$5:$A$204,0)),"Part not found",IF(OR(N(M201)&gt;'Part Summary'!$B$4,N(N201)&gt;'Part Summary'!$B$4),"OVER QUOTE",IF(AND(M201&lt;&gt;"",N201&lt;&gt;"",M201&lt;-'Part Summary'!$B$4,N201&lt;-'Part Summary'!$B$4),"Faster than quoted","OK"))))</f>
        <v/>
      </c>
    </row>
    <row r="202" customFormat="false" ht="15" hidden="false" customHeight="false" outlineLevel="0" collapsed="false">
      <c r="A202" s="17"/>
      <c r="B202" s="14"/>
      <c r="C202" s="14"/>
      <c r="D202" s="14"/>
      <c r="E202" s="14"/>
      <c r="F202" s="15"/>
      <c r="G202" s="15"/>
      <c r="H202" s="15"/>
      <c r="I202" s="14"/>
      <c r="J202" s="18" t="str">
        <f aca="false">IF($C202="","",IFERROR(INDEX(Parts!$E$5:$E$204,MATCH($C202,Parts!$A$5:$A$204,0)),""))</f>
        <v/>
      </c>
      <c r="K202" s="18" t="str">
        <f aca="false">IF($C202="","",IFERROR(N($F202)*INDEX(Parts!$F$5:$F$204,MATCH($C202,Parts!$A$5:$A$204,0))/60,""))</f>
        <v/>
      </c>
      <c r="L202" s="19" t="str">
        <f aca="false">IF(OR($C202="",N($F202)=0),"",N($H202)*60/$F202)</f>
        <v/>
      </c>
      <c r="M202" s="20" t="str">
        <f aca="false">IF(OR($C202="",N(J202)=0,$G202=""),"",($G202-J202)/J202)</f>
        <v/>
      </c>
      <c r="N202" s="20" t="str">
        <f aca="false">IF(OR($C202="",N(K202)=0,$H202=""),"",($H202-K202)/K202)</f>
        <v/>
      </c>
      <c r="O202" s="21" t="str">
        <f aca="false">IF($C202="","",IF(ISNA(MATCH($C202,Parts!$A$5:$A$204,0)),"Part not found",IF(OR(N(M202)&gt;'Part Summary'!$B$4,N(N202)&gt;'Part Summary'!$B$4),"OVER QUOTE",IF(AND(M202&lt;&gt;"",N202&lt;&gt;"",M202&lt;-'Part Summary'!$B$4,N202&lt;-'Part Summary'!$B$4),"Faster than quoted","OK"))))</f>
        <v/>
      </c>
    </row>
    <row r="203" customFormat="false" ht="15" hidden="false" customHeight="false" outlineLevel="0" collapsed="false">
      <c r="A203" s="17"/>
      <c r="B203" s="14"/>
      <c r="C203" s="14"/>
      <c r="D203" s="14"/>
      <c r="E203" s="14"/>
      <c r="F203" s="15"/>
      <c r="G203" s="15"/>
      <c r="H203" s="15"/>
      <c r="I203" s="14"/>
      <c r="J203" s="18" t="str">
        <f aca="false">IF($C203="","",IFERROR(INDEX(Parts!$E$5:$E$204,MATCH($C203,Parts!$A$5:$A$204,0)),""))</f>
        <v/>
      </c>
      <c r="K203" s="18" t="str">
        <f aca="false">IF($C203="","",IFERROR(N($F203)*INDEX(Parts!$F$5:$F$204,MATCH($C203,Parts!$A$5:$A$204,0))/60,""))</f>
        <v/>
      </c>
      <c r="L203" s="19" t="str">
        <f aca="false">IF(OR($C203="",N($F203)=0),"",N($H203)*60/$F203)</f>
        <v/>
      </c>
      <c r="M203" s="20" t="str">
        <f aca="false">IF(OR($C203="",N(J203)=0,$G203=""),"",($G203-J203)/J203)</f>
        <v/>
      </c>
      <c r="N203" s="20" t="str">
        <f aca="false">IF(OR($C203="",N(K203)=0,$H203=""),"",($H203-K203)/K203)</f>
        <v/>
      </c>
      <c r="O203" s="21" t="str">
        <f aca="false">IF($C203="","",IF(ISNA(MATCH($C203,Parts!$A$5:$A$204,0)),"Part not found",IF(OR(N(M203)&gt;'Part Summary'!$B$4,N(N203)&gt;'Part Summary'!$B$4),"OVER QUOTE",IF(AND(M203&lt;&gt;"",N203&lt;&gt;"",M203&lt;-'Part Summary'!$B$4,N203&lt;-'Part Summary'!$B$4),"Faster than quoted","OK"))))</f>
        <v/>
      </c>
    </row>
    <row r="204" customFormat="false" ht="15" hidden="false" customHeight="false" outlineLevel="0" collapsed="false">
      <c r="A204" s="17"/>
      <c r="B204" s="14"/>
      <c r="C204" s="14"/>
      <c r="D204" s="14"/>
      <c r="E204" s="14"/>
      <c r="F204" s="15"/>
      <c r="G204" s="15"/>
      <c r="H204" s="15"/>
      <c r="I204" s="14"/>
      <c r="J204" s="18" t="str">
        <f aca="false">IF($C204="","",IFERROR(INDEX(Parts!$E$5:$E$204,MATCH($C204,Parts!$A$5:$A$204,0)),""))</f>
        <v/>
      </c>
      <c r="K204" s="18" t="str">
        <f aca="false">IF($C204="","",IFERROR(N($F204)*INDEX(Parts!$F$5:$F$204,MATCH($C204,Parts!$A$5:$A$204,0))/60,""))</f>
        <v/>
      </c>
      <c r="L204" s="19" t="str">
        <f aca="false">IF(OR($C204="",N($F204)=0),"",N($H204)*60/$F204)</f>
        <v/>
      </c>
      <c r="M204" s="20" t="str">
        <f aca="false">IF(OR($C204="",N(J204)=0,$G204=""),"",($G204-J204)/J204)</f>
        <v/>
      </c>
      <c r="N204" s="20" t="str">
        <f aca="false">IF(OR($C204="",N(K204)=0,$H204=""),"",($H204-K204)/K204)</f>
        <v/>
      </c>
      <c r="O204" s="21" t="str">
        <f aca="false">IF($C204="","",IF(ISNA(MATCH($C204,Parts!$A$5:$A$204,0)),"Part not found",IF(OR(N(M204)&gt;'Part Summary'!$B$4,N(N204)&gt;'Part Summary'!$B$4),"OVER QUOTE",IF(AND(M204&lt;&gt;"",N204&lt;&gt;"",M204&lt;-'Part Summary'!$B$4,N204&lt;-'Part Summary'!$B$4),"Faster than quoted","OK"))))</f>
        <v/>
      </c>
    </row>
    <row r="205" customFormat="false" ht="15" hidden="false" customHeight="false" outlineLevel="0" collapsed="false">
      <c r="A205" s="17"/>
      <c r="B205" s="14"/>
      <c r="C205" s="14"/>
      <c r="D205" s="14"/>
      <c r="E205" s="14"/>
      <c r="F205" s="15"/>
      <c r="G205" s="15"/>
      <c r="H205" s="15"/>
      <c r="I205" s="14"/>
      <c r="J205" s="18" t="str">
        <f aca="false">IF($C205="","",IFERROR(INDEX(Parts!$E$5:$E$204,MATCH($C205,Parts!$A$5:$A$204,0)),""))</f>
        <v/>
      </c>
      <c r="K205" s="18" t="str">
        <f aca="false">IF($C205="","",IFERROR(N($F205)*INDEX(Parts!$F$5:$F$204,MATCH($C205,Parts!$A$5:$A$204,0))/60,""))</f>
        <v/>
      </c>
      <c r="L205" s="19" t="str">
        <f aca="false">IF(OR($C205="",N($F205)=0),"",N($H205)*60/$F205)</f>
        <v/>
      </c>
      <c r="M205" s="20" t="str">
        <f aca="false">IF(OR($C205="",N(J205)=0,$G205=""),"",($G205-J205)/J205)</f>
        <v/>
      </c>
      <c r="N205" s="20" t="str">
        <f aca="false">IF(OR($C205="",N(K205)=0,$H205=""),"",($H205-K205)/K205)</f>
        <v/>
      </c>
      <c r="O205" s="21" t="str">
        <f aca="false">IF($C205="","",IF(ISNA(MATCH($C205,Parts!$A$5:$A$204,0)),"Part not found",IF(OR(N(M205)&gt;'Part Summary'!$B$4,N(N205)&gt;'Part Summary'!$B$4),"OVER QUOTE",IF(AND(M205&lt;&gt;"",N205&lt;&gt;"",M205&lt;-'Part Summary'!$B$4,N205&lt;-'Part Summary'!$B$4),"Faster than quoted","OK"))))</f>
        <v/>
      </c>
    </row>
    <row r="206" customFormat="false" ht="15" hidden="false" customHeight="false" outlineLevel="0" collapsed="false">
      <c r="A206" s="17"/>
      <c r="B206" s="14"/>
      <c r="C206" s="14"/>
      <c r="D206" s="14"/>
      <c r="E206" s="14"/>
      <c r="F206" s="15"/>
      <c r="G206" s="15"/>
      <c r="H206" s="15"/>
      <c r="I206" s="14"/>
      <c r="J206" s="18" t="str">
        <f aca="false">IF($C206="","",IFERROR(INDEX(Parts!$E$5:$E$204,MATCH($C206,Parts!$A$5:$A$204,0)),""))</f>
        <v/>
      </c>
      <c r="K206" s="18" t="str">
        <f aca="false">IF($C206="","",IFERROR(N($F206)*INDEX(Parts!$F$5:$F$204,MATCH($C206,Parts!$A$5:$A$204,0))/60,""))</f>
        <v/>
      </c>
      <c r="L206" s="19" t="str">
        <f aca="false">IF(OR($C206="",N($F206)=0),"",N($H206)*60/$F206)</f>
        <v/>
      </c>
      <c r="M206" s="20" t="str">
        <f aca="false">IF(OR($C206="",N(J206)=0,$G206=""),"",($G206-J206)/J206)</f>
        <v/>
      </c>
      <c r="N206" s="20" t="str">
        <f aca="false">IF(OR($C206="",N(K206)=0,$H206=""),"",($H206-K206)/K206)</f>
        <v/>
      </c>
      <c r="O206" s="21" t="str">
        <f aca="false">IF($C206="","",IF(ISNA(MATCH($C206,Parts!$A$5:$A$204,0)),"Part not found",IF(OR(N(M206)&gt;'Part Summary'!$B$4,N(N206)&gt;'Part Summary'!$B$4),"OVER QUOTE",IF(AND(M206&lt;&gt;"",N206&lt;&gt;"",M206&lt;-'Part Summary'!$B$4,N206&lt;-'Part Summary'!$B$4),"Faster than quoted","OK"))))</f>
        <v/>
      </c>
    </row>
    <row r="207" customFormat="false" ht="15" hidden="false" customHeight="false" outlineLevel="0" collapsed="false">
      <c r="A207" s="17"/>
      <c r="B207" s="14"/>
      <c r="C207" s="14"/>
      <c r="D207" s="14"/>
      <c r="E207" s="14"/>
      <c r="F207" s="15"/>
      <c r="G207" s="15"/>
      <c r="H207" s="15"/>
      <c r="I207" s="14"/>
      <c r="J207" s="18" t="str">
        <f aca="false">IF($C207="","",IFERROR(INDEX(Parts!$E$5:$E$204,MATCH($C207,Parts!$A$5:$A$204,0)),""))</f>
        <v/>
      </c>
      <c r="K207" s="18" t="str">
        <f aca="false">IF($C207="","",IFERROR(N($F207)*INDEX(Parts!$F$5:$F$204,MATCH($C207,Parts!$A$5:$A$204,0))/60,""))</f>
        <v/>
      </c>
      <c r="L207" s="19" t="str">
        <f aca="false">IF(OR($C207="",N($F207)=0),"",N($H207)*60/$F207)</f>
        <v/>
      </c>
      <c r="M207" s="20" t="str">
        <f aca="false">IF(OR($C207="",N(J207)=0,$G207=""),"",($G207-J207)/J207)</f>
        <v/>
      </c>
      <c r="N207" s="20" t="str">
        <f aca="false">IF(OR($C207="",N(K207)=0,$H207=""),"",($H207-K207)/K207)</f>
        <v/>
      </c>
      <c r="O207" s="21" t="str">
        <f aca="false">IF($C207="","",IF(ISNA(MATCH($C207,Parts!$A$5:$A$204,0)),"Part not found",IF(OR(N(M207)&gt;'Part Summary'!$B$4,N(N207)&gt;'Part Summary'!$B$4),"OVER QUOTE",IF(AND(M207&lt;&gt;"",N207&lt;&gt;"",M207&lt;-'Part Summary'!$B$4,N207&lt;-'Part Summary'!$B$4),"Faster than quoted","OK"))))</f>
        <v/>
      </c>
    </row>
    <row r="208" customFormat="false" ht="15" hidden="false" customHeight="false" outlineLevel="0" collapsed="false">
      <c r="A208" s="17"/>
      <c r="B208" s="14"/>
      <c r="C208" s="14"/>
      <c r="D208" s="14"/>
      <c r="E208" s="14"/>
      <c r="F208" s="15"/>
      <c r="G208" s="15"/>
      <c r="H208" s="15"/>
      <c r="I208" s="14"/>
      <c r="J208" s="18" t="str">
        <f aca="false">IF($C208="","",IFERROR(INDEX(Parts!$E$5:$E$204,MATCH($C208,Parts!$A$5:$A$204,0)),""))</f>
        <v/>
      </c>
      <c r="K208" s="18" t="str">
        <f aca="false">IF($C208="","",IFERROR(N($F208)*INDEX(Parts!$F$5:$F$204,MATCH($C208,Parts!$A$5:$A$204,0))/60,""))</f>
        <v/>
      </c>
      <c r="L208" s="19" t="str">
        <f aca="false">IF(OR($C208="",N($F208)=0),"",N($H208)*60/$F208)</f>
        <v/>
      </c>
      <c r="M208" s="20" t="str">
        <f aca="false">IF(OR($C208="",N(J208)=0,$G208=""),"",($G208-J208)/J208)</f>
        <v/>
      </c>
      <c r="N208" s="20" t="str">
        <f aca="false">IF(OR($C208="",N(K208)=0,$H208=""),"",($H208-K208)/K208)</f>
        <v/>
      </c>
      <c r="O208" s="21" t="str">
        <f aca="false">IF($C208="","",IF(ISNA(MATCH($C208,Parts!$A$5:$A$204,0)),"Part not found",IF(OR(N(M208)&gt;'Part Summary'!$B$4,N(N208)&gt;'Part Summary'!$B$4),"OVER QUOTE",IF(AND(M208&lt;&gt;"",N208&lt;&gt;"",M208&lt;-'Part Summary'!$B$4,N208&lt;-'Part Summary'!$B$4),"Faster than quoted","OK"))))</f>
        <v/>
      </c>
    </row>
    <row r="209" customFormat="false" ht="15" hidden="false" customHeight="false" outlineLevel="0" collapsed="false">
      <c r="A209" s="17"/>
      <c r="B209" s="14"/>
      <c r="C209" s="14"/>
      <c r="D209" s="14"/>
      <c r="E209" s="14"/>
      <c r="F209" s="15"/>
      <c r="G209" s="15"/>
      <c r="H209" s="15"/>
      <c r="I209" s="14"/>
      <c r="J209" s="18" t="str">
        <f aca="false">IF($C209="","",IFERROR(INDEX(Parts!$E$5:$E$204,MATCH($C209,Parts!$A$5:$A$204,0)),""))</f>
        <v/>
      </c>
      <c r="K209" s="18" t="str">
        <f aca="false">IF($C209="","",IFERROR(N($F209)*INDEX(Parts!$F$5:$F$204,MATCH($C209,Parts!$A$5:$A$204,0))/60,""))</f>
        <v/>
      </c>
      <c r="L209" s="19" t="str">
        <f aca="false">IF(OR($C209="",N($F209)=0),"",N($H209)*60/$F209)</f>
        <v/>
      </c>
      <c r="M209" s="20" t="str">
        <f aca="false">IF(OR($C209="",N(J209)=0,$G209=""),"",($G209-J209)/J209)</f>
        <v/>
      </c>
      <c r="N209" s="20" t="str">
        <f aca="false">IF(OR($C209="",N(K209)=0,$H209=""),"",($H209-K209)/K209)</f>
        <v/>
      </c>
      <c r="O209" s="21" t="str">
        <f aca="false">IF($C209="","",IF(ISNA(MATCH($C209,Parts!$A$5:$A$204,0)),"Part not found",IF(OR(N(M209)&gt;'Part Summary'!$B$4,N(N209)&gt;'Part Summary'!$B$4),"OVER QUOTE",IF(AND(M209&lt;&gt;"",N209&lt;&gt;"",M209&lt;-'Part Summary'!$B$4,N209&lt;-'Part Summary'!$B$4),"Faster than quoted","OK"))))</f>
        <v/>
      </c>
    </row>
    <row r="210" customFormat="false" ht="15" hidden="false" customHeight="false" outlineLevel="0" collapsed="false">
      <c r="A210" s="17"/>
      <c r="B210" s="14"/>
      <c r="C210" s="14"/>
      <c r="D210" s="14"/>
      <c r="E210" s="14"/>
      <c r="F210" s="15"/>
      <c r="G210" s="15"/>
      <c r="H210" s="15"/>
      <c r="I210" s="14"/>
      <c r="J210" s="18" t="str">
        <f aca="false">IF($C210="","",IFERROR(INDEX(Parts!$E$5:$E$204,MATCH($C210,Parts!$A$5:$A$204,0)),""))</f>
        <v/>
      </c>
      <c r="K210" s="18" t="str">
        <f aca="false">IF($C210="","",IFERROR(N($F210)*INDEX(Parts!$F$5:$F$204,MATCH($C210,Parts!$A$5:$A$204,0))/60,""))</f>
        <v/>
      </c>
      <c r="L210" s="19" t="str">
        <f aca="false">IF(OR($C210="",N($F210)=0),"",N($H210)*60/$F210)</f>
        <v/>
      </c>
      <c r="M210" s="20" t="str">
        <f aca="false">IF(OR($C210="",N(J210)=0,$G210=""),"",($G210-J210)/J210)</f>
        <v/>
      </c>
      <c r="N210" s="20" t="str">
        <f aca="false">IF(OR($C210="",N(K210)=0,$H210=""),"",($H210-K210)/K210)</f>
        <v/>
      </c>
      <c r="O210" s="21" t="str">
        <f aca="false">IF($C210="","",IF(ISNA(MATCH($C210,Parts!$A$5:$A$204,0)),"Part not found",IF(OR(N(M210)&gt;'Part Summary'!$B$4,N(N210)&gt;'Part Summary'!$B$4),"OVER QUOTE",IF(AND(M210&lt;&gt;"",N210&lt;&gt;"",M210&lt;-'Part Summary'!$B$4,N210&lt;-'Part Summary'!$B$4),"Faster than quoted","OK"))))</f>
        <v/>
      </c>
    </row>
    <row r="211" customFormat="false" ht="15" hidden="false" customHeight="false" outlineLevel="0" collapsed="false">
      <c r="A211" s="17"/>
      <c r="B211" s="14"/>
      <c r="C211" s="14"/>
      <c r="D211" s="14"/>
      <c r="E211" s="14"/>
      <c r="F211" s="15"/>
      <c r="G211" s="15"/>
      <c r="H211" s="15"/>
      <c r="I211" s="14"/>
      <c r="J211" s="18" t="str">
        <f aca="false">IF($C211="","",IFERROR(INDEX(Parts!$E$5:$E$204,MATCH($C211,Parts!$A$5:$A$204,0)),""))</f>
        <v/>
      </c>
      <c r="K211" s="18" t="str">
        <f aca="false">IF($C211="","",IFERROR(N($F211)*INDEX(Parts!$F$5:$F$204,MATCH($C211,Parts!$A$5:$A$204,0))/60,""))</f>
        <v/>
      </c>
      <c r="L211" s="19" t="str">
        <f aca="false">IF(OR($C211="",N($F211)=0),"",N($H211)*60/$F211)</f>
        <v/>
      </c>
      <c r="M211" s="20" t="str">
        <f aca="false">IF(OR($C211="",N(J211)=0,$G211=""),"",($G211-J211)/J211)</f>
        <v/>
      </c>
      <c r="N211" s="20" t="str">
        <f aca="false">IF(OR($C211="",N(K211)=0,$H211=""),"",($H211-K211)/K211)</f>
        <v/>
      </c>
      <c r="O211" s="21" t="str">
        <f aca="false">IF($C211="","",IF(ISNA(MATCH($C211,Parts!$A$5:$A$204,0)),"Part not found",IF(OR(N(M211)&gt;'Part Summary'!$B$4,N(N211)&gt;'Part Summary'!$B$4),"OVER QUOTE",IF(AND(M211&lt;&gt;"",N211&lt;&gt;"",M211&lt;-'Part Summary'!$B$4,N211&lt;-'Part Summary'!$B$4),"Faster than quoted","OK"))))</f>
        <v/>
      </c>
    </row>
    <row r="212" customFormat="false" ht="15" hidden="false" customHeight="false" outlineLevel="0" collapsed="false">
      <c r="A212" s="17"/>
      <c r="B212" s="14"/>
      <c r="C212" s="14"/>
      <c r="D212" s="14"/>
      <c r="E212" s="14"/>
      <c r="F212" s="15"/>
      <c r="G212" s="15"/>
      <c r="H212" s="15"/>
      <c r="I212" s="14"/>
      <c r="J212" s="18" t="str">
        <f aca="false">IF($C212="","",IFERROR(INDEX(Parts!$E$5:$E$204,MATCH($C212,Parts!$A$5:$A$204,0)),""))</f>
        <v/>
      </c>
      <c r="K212" s="18" t="str">
        <f aca="false">IF($C212="","",IFERROR(N($F212)*INDEX(Parts!$F$5:$F$204,MATCH($C212,Parts!$A$5:$A$204,0))/60,""))</f>
        <v/>
      </c>
      <c r="L212" s="19" t="str">
        <f aca="false">IF(OR($C212="",N($F212)=0),"",N($H212)*60/$F212)</f>
        <v/>
      </c>
      <c r="M212" s="20" t="str">
        <f aca="false">IF(OR($C212="",N(J212)=0,$G212=""),"",($G212-J212)/J212)</f>
        <v/>
      </c>
      <c r="N212" s="20" t="str">
        <f aca="false">IF(OR($C212="",N(K212)=0,$H212=""),"",($H212-K212)/K212)</f>
        <v/>
      </c>
      <c r="O212" s="21" t="str">
        <f aca="false">IF($C212="","",IF(ISNA(MATCH($C212,Parts!$A$5:$A$204,0)),"Part not found",IF(OR(N(M212)&gt;'Part Summary'!$B$4,N(N212)&gt;'Part Summary'!$B$4),"OVER QUOTE",IF(AND(M212&lt;&gt;"",N212&lt;&gt;"",M212&lt;-'Part Summary'!$B$4,N212&lt;-'Part Summary'!$B$4),"Faster than quoted","OK"))))</f>
        <v/>
      </c>
    </row>
    <row r="213" customFormat="false" ht="15" hidden="false" customHeight="false" outlineLevel="0" collapsed="false">
      <c r="A213" s="17"/>
      <c r="B213" s="14"/>
      <c r="C213" s="14"/>
      <c r="D213" s="14"/>
      <c r="E213" s="14"/>
      <c r="F213" s="15"/>
      <c r="G213" s="15"/>
      <c r="H213" s="15"/>
      <c r="I213" s="14"/>
      <c r="J213" s="18" t="str">
        <f aca="false">IF($C213="","",IFERROR(INDEX(Parts!$E$5:$E$204,MATCH($C213,Parts!$A$5:$A$204,0)),""))</f>
        <v/>
      </c>
      <c r="K213" s="18" t="str">
        <f aca="false">IF($C213="","",IFERROR(N($F213)*INDEX(Parts!$F$5:$F$204,MATCH($C213,Parts!$A$5:$A$204,0))/60,""))</f>
        <v/>
      </c>
      <c r="L213" s="19" t="str">
        <f aca="false">IF(OR($C213="",N($F213)=0),"",N($H213)*60/$F213)</f>
        <v/>
      </c>
      <c r="M213" s="20" t="str">
        <f aca="false">IF(OR($C213="",N(J213)=0,$G213=""),"",($G213-J213)/J213)</f>
        <v/>
      </c>
      <c r="N213" s="20" t="str">
        <f aca="false">IF(OR($C213="",N(K213)=0,$H213=""),"",($H213-K213)/K213)</f>
        <v/>
      </c>
      <c r="O213" s="21" t="str">
        <f aca="false">IF($C213="","",IF(ISNA(MATCH($C213,Parts!$A$5:$A$204,0)),"Part not found",IF(OR(N(M213)&gt;'Part Summary'!$B$4,N(N213)&gt;'Part Summary'!$B$4),"OVER QUOTE",IF(AND(M213&lt;&gt;"",N213&lt;&gt;"",M213&lt;-'Part Summary'!$B$4,N213&lt;-'Part Summary'!$B$4),"Faster than quoted","OK"))))</f>
        <v/>
      </c>
    </row>
    <row r="214" customFormat="false" ht="15" hidden="false" customHeight="false" outlineLevel="0" collapsed="false">
      <c r="A214" s="17"/>
      <c r="B214" s="14"/>
      <c r="C214" s="14"/>
      <c r="D214" s="14"/>
      <c r="E214" s="14"/>
      <c r="F214" s="15"/>
      <c r="G214" s="15"/>
      <c r="H214" s="15"/>
      <c r="I214" s="14"/>
      <c r="J214" s="18" t="str">
        <f aca="false">IF($C214="","",IFERROR(INDEX(Parts!$E$5:$E$204,MATCH($C214,Parts!$A$5:$A$204,0)),""))</f>
        <v/>
      </c>
      <c r="K214" s="18" t="str">
        <f aca="false">IF($C214="","",IFERROR(N($F214)*INDEX(Parts!$F$5:$F$204,MATCH($C214,Parts!$A$5:$A$204,0))/60,""))</f>
        <v/>
      </c>
      <c r="L214" s="19" t="str">
        <f aca="false">IF(OR($C214="",N($F214)=0),"",N($H214)*60/$F214)</f>
        <v/>
      </c>
      <c r="M214" s="20" t="str">
        <f aca="false">IF(OR($C214="",N(J214)=0,$G214=""),"",($G214-J214)/J214)</f>
        <v/>
      </c>
      <c r="N214" s="20" t="str">
        <f aca="false">IF(OR($C214="",N(K214)=0,$H214=""),"",($H214-K214)/K214)</f>
        <v/>
      </c>
      <c r="O214" s="21" t="str">
        <f aca="false">IF($C214="","",IF(ISNA(MATCH($C214,Parts!$A$5:$A$204,0)),"Part not found",IF(OR(N(M214)&gt;'Part Summary'!$B$4,N(N214)&gt;'Part Summary'!$B$4),"OVER QUOTE",IF(AND(M214&lt;&gt;"",N214&lt;&gt;"",M214&lt;-'Part Summary'!$B$4,N214&lt;-'Part Summary'!$B$4),"Faster than quoted","OK"))))</f>
        <v/>
      </c>
    </row>
    <row r="215" customFormat="false" ht="15" hidden="false" customHeight="false" outlineLevel="0" collapsed="false">
      <c r="A215" s="17"/>
      <c r="B215" s="14"/>
      <c r="C215" s="14"/>
      <c r="D215" s="14"/>
      <c r="E215" s="14"/>
      <c r="F215" s="15"/>
      <c r="G215" s="15"/>
      <c r="H215" s="15"/>
      <c r="I215" s="14"/>
      <c r="J215" s="18" t="str">
        <f aca="false">IF($C215="","",IFERROR(INDEX(Parts!$E$5:$E$204,MATCH($C215,Parts!$A$5:$A$204,0)),""))</f>
        <v/>
      </c>
      <c r="K215" s="18" t="str">
        <f aca="false">IF($C215="","",IFERROR(N($F215)*INDEX(Parts!$F$5:$F$204,MATCH($C215,Parts!$A$5:$A$204,0))/60,""))</f>
        <v/>
      </c>
      <c r="L215" s="19" t="str">
        <f aca="false">IF(OR($C215="",N($F215)=0),"",N($H215)*60/$F215)</f>
        <v/>
      </c>
      <c r="M215" s="20" t="str">
        <f aca="false">IF(OR($C215="",N(J215)=0,$G215=""),"",($G215-J215)/J215)</f>
        <v/>
      </c>
      <c r="N215" s="20" t="str">
        <f aca="false">IF(OR($C215="",N(K215)=0,$H215=""),"",($H215-K215)/K215)</f>
        <v/>
      </c>
      <c r="O215" s="21" t="str">
        <f aca="false">IF($C215="","",IF(ISNA(MATCH($C215,Parts!$A$5:$A$204,0)),"Part not found",IF(OR(N(M215)&gt;'Part Summary'!$B$4,N(N215)&gt;'Part Summary'!$B$4),"OVER QUOTE",IF(AND(M215&lt;&gt;"",N215&lt;&gt;"",M215&lt;-'Part Summary'!$B$4,N215&lt;-'Part Summary'!$B$4),"Faster than quoted","OK"))))</f>
        <v/>
      </c>
    </row>
    <row r="216" customFormat="false" ht="15" hidden="false" customHeight="false" outlineLevel="0" collapsed="false">
      <c r="A216" s="17"/>
      <c r="B216" s="14"/>
      <c r="C216" s="14"/>
      <c r="D216" s="14"/>
      <c r="E216" s="14"/>
      <c r="F216" s="15"/>
      <c r="G216" s="15"/>
      <c r="H216" s="15"/>
      <c r="I216" s="14"/>
      <c r="J216" s="18" t="str">
        <f aca="false">IF($C216="","",IFERROR(INDEX(Parts!$E$5:$E$204,MATCH($C216,Parts!$A$5:$A$204,0)),""))</f>
        <v/>
      </c>
      <c r="K216" s="18" t="str">
        <f aca="false">IF($C216="","",IFERROR(N($F216)*INDEX(Parts!$F$5:$F$204,MATCH($C216,Parts!$A$5:$A$204,0))/60,""))</f>
        <v/>
      </c>
      <c r="L216" s="19" t="str">
        <f aca="false">IF(OR($C216="",N($F216)=0),"",N($H216)*60/$F216)</f>
        <v/>
      </c>
      <c r="M216" s="20" t="str">
        <f aca="false">IF(OR($C216="",N(J216)=0,$G216=""),"",($G216-J216)/J216)</f>
        <v/>
      </c>
      <c r="N216" s="20" t="str">
        <f aca="false">IF(OR($C216="",N(K216)=0,$H216=""),"",($H216-K216)/K216)</f>
        <v/>
      </c>
      <c r="O216" s="21" t="str">
        <f aca="false">IF($C216="","",IF(ISNA(MATCH($C216,Parts!$A$5:$A$204,0)),"Part not found",IF(OR(N(M216)&gt;'Part Summary'!$B$4,N(N216)&gt;'Part Summary'!$B$4),"OVER QUOTE",IF(AND(M216&lt;&gt;"",N216&lt;&gt;"",M216&lt;-'Part Summary'!$B$4,N216&lt;-'Part Summary'!$B$4),"Faster than quoted","OK"))))</f>
        <v/>
      </c>
    </row>
    <row r="217" customFormat="false" ht="15" hidden="false" customHeight="false" outlineLevel="0" collapsed="false">
      <c r="A217" s="17"/>
      <c r="B217" s="14"/>
      <c r="C217" s="14"/>
      <c r="D217" s="14"/>
      <c r="E217" s="14"/>
      <c r="F217" s="15"/>
      <c r="G217" s="15"/>
      <c r="H217" s="15"/>
      <c r="I217" s="14"/>
      <c r="J217" s="18" t="str">
        <f aca="false">IF($C217="","",IFERROR(INDEX(Parts!$E$5:$E$204,MATCH($C217,Parts!$A$5:$A$204,0)),""))</f>
        <v/>
      </c>
      <c r="K217" s="18" t="str">
        <f aca="false">IF($C217="","",IFERROR(N($F217)*INDEX(Parts!$F$5:$F$204,MATCH($C217,Parts!$A$5:$A$204,0))/60,""))</f>
        <v/>
      </c>
      <c r="L217" s="19" t="str">
        <f aca="false">IF(OR($C217="",N($F217)=0),"",N($H217)*60/$F217)</f>
        <v/>
      </c>
      <c r="M217" s="20" t="str">
        <f aca="false">IF(OR($C217="",N(J217)=0,$G217=""),"",($G217-J217)/J217)</f>
        <v/>
      </c>
      <c r="N217" s="20" t="str">
        <f aca="false">IF(OR($C217="",N(K217)=0,$H217=""),"",($H217-K217)/K217)</f>
        <v/>
      </c>
      <c r="O217" s="21" t="str">
        <f aca="false">IF($C217="","",IF(ISNA(MATCH($C217,Parts!$A$5:$A$204,0)),"Part not found",IF(OR(N(M217)&gt;'Part Summary'!$B$4,N(N217)&gt;'Part Summary'!$B$4),"OVER QUOTE",IF(AND(M217&lt;&gt;"",N217&lt;&gt;"",M217&lt;-'Part Summary'!$B$4,N217&lt;-'Part Summary'!$B$4),"Faster than quoted","OK"))))</f>
        <v/>
      </c>
    </row>
    <row r="218" customFormat="false" ht="15" hidden="false" customHeight="false" outlineLevel="0" collapsed="false">
      <c r="A218" s="17"/>
      <c r="B218" s="14"/>
      <c r="C218" s="14"/>
      <c r="D218" s="14"/>
      <c r="E218" s="14"/>
      <c r="F218" s="15"/>
      <c r="G218" s="15"/>
      <c r="H218" s="15"/>
      <c r="I218" s="14"/>
      <c r="J218" s="18" t="str">
        <f aca="false">IF($C218="","",IFERROR(INDEX(Parts!$E$5:$E$204,MATCH($C218,Parts!$A$5:$A$204,0)),""))</f>
        <v/>
      </c>
      <c r="K218" s="18" t="str">
        <f aca="false">IF($C218="","",IFERROR(N($F218)*INDEX(Parts!$F$5:$F$204,MATCH($C218,Parts!$A$5:$A$204,0))/60,""))</f>
        <v/>
      </c>
      <c r="L218" s="19" t="str">
        <f aca="false">IF(OR($C218="",N($F218)=0),"",N($H218)*60/$F218)</f>
        <v/>
      </c>
      <c r="M218" s="20" t="str">
        <f aca="false">IF(OR($C218="",N(J218)=0,$G218=""),"",($G218-J218)/J218)</f>
        <v/>
      </c>
      <c r="N218" s="20" t="str">
        <f aca="false">IF(OR($C218="",N(K218)=0,$H218=""),"",($H218-K218)/K218)</f>
        <v/>
      </c>
      <c r="O218" s="21" t="str">
        <f aca="false">IF($C218="","",IF(ISNA(MATCH($C218,Parts!$A$5:$A$204,0)),"Part not found",IF(OR(N(M218)&gt;'Part Summary'!$B$4,N(N218)&gt;'Part Summary'!$B$4),"OVER QUOTE",IF(AND(M218&lt;&gt;"",N218&lt;&gt;"",M218&lt;-'Part Summary'!$B$4,N218&lt;-'Part Summary'!$B$4),"Faster than quoted","OK"))))</f>
        <v/>
      </c>
    </row>
    <row r="219" customFormat="false" ht="15" hidden="false" customHeight="false" outlineLevel="0" collapsed="false">
      <c r="A219" s="17"/>
      <c r="B219" s="14"/>
      <c r="C219" s="14"/>
      <c r="D219" s="14"/>
      <c r="E219" s="14"/>
      <c r="F219" s="15"/>
      <c r="G219" s="15"/>
      <c r="H219" s="15"/>
      <c r="I219" s="14"/>
      <c r="J219" s="18" t="str">
        <f aca="false">IF($C219="","",IFERROR(INDEX(Parts!$E$5:$E$204,MATCH($C219,Parts!$A$5:$A$204,0)),""))</f>
        <v/>
      </c>
      <c r="K219" s="18" t="str">
        <f aca="false">IF($C219="","",IFERROR(N($F219)*INDEX(Parts!$F$5:$F$204,MATCH($C219,Parts!$A$5:$A$204,0))/60,""))</f>
        <v/>
      </c>
      <c r="L219" s="19" t="str">
        <f aca="false">IF(OR($C219="",N($F219)=0),"",N($H219)*60/$F219)</f>
        <v/>
      </c>
      <c r="M219" s="20" t="str">
        <f aca="false">IF(OR($C219="",N(J219)=0,$G219=""),"",($G219-J219)/J219)</f>
        <v/>
      </c>
      <c r="N219" s="20" t="str">
        <f aca="false">IF(OR($C219="",N(K219)=0,$H219=""),"",($H219-K219)/K219)</f>
        <v/>
      </c>
      <c r="O219" s="21" t="str">
        <f aca="false">IF($C219="","",IF(ISNA(MATCH($C219,Parts!$A$5:$A$204,0)),"Part not found",IF(OR(N(M219)&gt;'Part Summary'!$B$4,N(N219)&gt;'Part Summary'!$B$4),"OVER QUOTE",IF(AND(M219&lt;&gt;"",N219&lt;&gt;"",M219&lt;-'Part Summary'!$B$4,N219&lt;-'Part Summary'!$B$4),"Faster than quoted","OK"))))</f>
        <v/>
      </c>
    </row>
    <row r="220" customFormat="false" ht="15" hidden="false" customHeight="false" outlineLevel="0" collapsed="false">
      <c r="A220" s="17"/>
      <c r="B220" s="14"/>
      <c r="C220" s="14"/>
      <c r="D220" s="14"/>
      <c r="E220" s="14"/>
      <c r="F220" s="15"/>
      <c r="G220" s="15"/>
      <c r="H220" s="15"/>
      <c r="I220" s="14"/>
      <c r="J220" s="18" t="str">
        <f aca="false">IF($C220="","",IFERROR(INDEX(Parts!$E$5:$E$204,MATCH($C220,Parts!$A$5:$A$204,0)),""))</f>
        <v/>
      </c>
      <c r="K220" s="18" t="str">
        <f aca="false">IF($C220="","",IFERROR(N($F220)*INDEX(Parts!$F$5:$F$204,MATCH($C220,Parts!$A$5:$A$204,0))/60,""))</f>
        <v/>
      </c>
      <c r="L220" s="19" t="str">
        <f aca="false">IF(OR($C220="",N($F220)=0),"",N($H220)*60/$F220)</f>
        <v/>
      </c>
      <c r="M220" s="20" t="str">
        <f aca="false">IF(OR($C220="",N(J220)=0,$G220=""),"",($G220-J220)/J220)</f>
        <v/>
      </c>
      <c r="N220" s="20" t="str">
        <f aca="false">IF(OR($C220="",N(K220)=0,$H220=""),"",($H220-K220)/K220)</f>
        <v/>
      </c>
      <c r="O220" s="21" t="str">
        <f aca="false">IF($C220="","",IF(ISNA(MATCH($C220,Parts!$A$5:$A$204,0)),"Part not found",IF(OR(N(M220)&gt;'Part Summary'!$B$4,N(N220)&gt;'Part Summary'!$B$4),"OVER QUOTE",IF(AND(M220&lt;&gt;"",N220&lt;&gt;"",M220&lt;-'Part Summary'!$B$4,N220&lt;-'Part Summary'!$B$4),"Faster than quoted","OK"))))</f>
        <v/>
      </c>
    </row>
    <row r="221" customFormat="false" ht="15" hidden="false" customHeight="false" outlineLevel="0" collapsed="false">
      <c r="A221" s="17"/>
      <c r="B221" s="14"/>
      <c r="C221" s="14"/>
      <c r="D221" s="14"/>
      <c r="E221" s="14"/>
      <c r="F221" s="15"/>
      <c r="G221" s="15"/>
      <c r="H221" s="15"/>
      <c r="I221" s="14"/>
      <c r="J221" s="18" t="str">
        <f aca="false">IF($C221="","",IFERROR(INDEX(Parts!$E$5:$E$204,MATCH($C221,Parts!$A$5:$A$204,0)),""))</f>
        <v/>
      </c>
      <c r="K221" s="18" t="str">
        <f aca="false">IF($C221="","",IFERROR(N($F221)*INDEX(Parts!$F$5:$F$204,MATCH($C221,Parts!$A$5:$A$204,0))/60,""))</f>
        <v/>
      </c>
      <c r="L221" s="19" t="str">
        <f aca="false">IF(OR($C221="",N($F221)=0),"",N($H221)*60/$F221)</f>
        <v/>
      </c>
      <c r="M221" s="20" t="str">
        <f aca="false">IF(OR($C221="",N(J221)=0,$G221=""),"",($G221-J221)/J221)</f>
        <v/>
      </c>
      <c r="N221" s="20" t="str">
        <f aca="false">IF(OR($C221="",N(K221)=0,$H221=""),"",($H221-K221)/K221)</f>
        <v/>
      </c>
      <c r="O221" s="21" t="str">
        <f aca="false">IF($C221="","",IF(ISNA(MATCH($C221,Parts!$A$5:$A$204,0)),"Part not found",IF(OR(N(M221)&gt;'Part Summary'!$B$4,N(N221)&gt;'Part Summary'!$B$4),"OVER QUOTE",IF(AND(M221&lt;&gt;"",N221&lt;&gt;"",M221&lt;-'Part Summary'!$B$4,N221&lt;-'Part Summary'!$B$4),"Faster than quoted","OK"))))</f>
        <v/>
      </c>
    </row>
    <row r="222" customFormat="false" ht="15" hidden="false" customHeight="false" outlineLevel="0" collapsed="false">
      <c r="A222" s="17"/>
      <c r="B222" s="14"/>
      <c r="C222" s="14"/>
      <c r="D222" s="14"/>
      <c r="E222" s="14"/>
      <c r="F222" s="15"/>
      <c r="G222" s="15"/>
      <c r="H222" s="15"/>
      <c r="I222" s="14"/>
      <c r="J222" s="18" t="str">
        <f aca="false">IF($C222="","",IFERROR(INDEX(Parts!$E$5:$E$204,MATCH($C222,Parts!$A$5:$A$204,0)),""))</f>
        <v/>
      </c>
      <c r="K222" s="18" t="str">
        <f aca="false">IF($C222="","",IFERROR(N($F222)*INDEX(Parts!$F$5:$F$204,MATCH($C222,Parts!$A$5:$A$204,0))/60,""))</f>
        <v/>
      </c>
      <c r="L222" s="19" t="str">
        <f aca="false">IF(OR($C222="",N($F222)=0),"",N($H222)*60/$F222)</f>
        <v/>
      </c>
      <c r="M222" s="20" t="str">
        <f aca="false">IF(OR($C222="",N(J222)=0,$G222=""),"",($G222-J222)/J222)</f>
        <v/>
      </c>
      <c r="N222" s="20" t="str">
        <f aca="false">IF(OR($C222="",N(K222)=0,$H222=""),"",($H222-K222)/K222)</f>
        <v/>
      </c>
      <c r="O222" s="21" t="str">
        <f aca="false">IF($C222="","",IF(ISNA(MATCH($C222,Parts!$A$5:$A$204,0)),"Part not found",IF(OR(N(M222)&gt;'Part Summary'!$B$4,N(N222)&gt;'Part Summary'!$B$4),"OVER QUOTE",IF(AND(M222&lt;&gt;"",N222&lt;&gt;"",M222&lt;-'Part Summary'!$B$4,N222&lt;-'Part Summary'!$B$4),"Faster than quoted","OK"))))</f>
        <v/>
      </c>
    </row>
    <row r="223" customFormat="false" ht="15" hidden="false" customHeight="false" outlineLevel="0" collapsed="false">
      <c r="A223" s="17"/>
      <c r="B223" s="14"/>
      <c r="C223" s="14"/>
      <c r="D223" s="14"/>
      <c r="E223" s="14"/>
      <c r="F223" s="15"/>
      <c r="G223" s="15"/>
      <c r="H223" s="15"/>
      <c r="I223" s="14"/>
      <c r="J223" s="18" t="str">
        <f aca="false">IF($C223="","",IFERROR(INDEX(Parts!$E$5:$E$204,MATCH($C223,Parts!$A$5:$A$204,0)),""))</f>
        <v/>
      </c>
      <c r="K223" s="18" t="str">
        <f aca="false">IF($C223="","",IFERROR(N($F223)*INDEX(Parts!$F$5:$F$204,MATCH($C223,Parts!$A$5:$A$204,0))/60,""))</f>
        <v/>
      </c>
      <c r="L223" s="19" t="str">
        <f aca="false">IF(OR($C223="",N($F223)=0),"",N($H223)*60/$F223)</f>
        <v/>
      </c>
      <c r="M223" s="20" t="str">
        <f aca="false">IF(OR($C223="",N(J223)=0,$G223=""),"",($G223-J223)/J223)</f>
        <v/>
      </c>
      <c r="N223" s="20" t="str">
        <f aca="false">IF(OR($C223="",N(K223)=0,$H223=""),"",($H223-K223)/K223)</f>
        <v/>
      </c>
      <c r="O223" s="21" t="str">
        <f aca="false">IF($C223="","",IF(ISNA(MATCH($C223,Parts!$A$5:$A$204,0)),"Part not found",IF(OR(N(M223)&gt;'Part Summary'!$B$4,N(N223)&gt;'Part Summary'!$B$4),"OVER QUOTE",IF(AND(M223&lt;&gt;"",N223&lt;&gt;"",M223&lt;-'Part Summary'!$B$4,N223&lt;-'Part Summary'!$B$4),"Faster than quoted","OK"))))</f>
        <v/>
      </c>
    </row>
    <row r="224" customFormat="false" ht="15" hidden="false" customHeight="false" outlineLevel="0" collapsed="false">
      <c r="A224" s="17"/>
      <c r="B224" s="14"/>
      <c r="C224" s="14"/>
      <c r="D224" s="14"/>
      <c r="E224" s="14"/>
      <c r="F224" s="15"/>
      <c r="G224" s="15"/>
      <c r="H224" s="15"/>
      <c r="I224" s="14"/>
      <c r="J224" s="18" t="str">
        <f aca="false">IF($C224="","",IFERROR(INDEX(Parts!$E$5:$E$204,MATCH($C224,Parts!$A$5:$A$204,0)),""))</f>
        <v/>
      </c>
      <c r="K224" s="18" t="str">
        <f aca="false">IF($C224="","",IFERROR(N($F224)*INDEX(Parts!$F$5:$F$204,MATCH($C224,Parts!$A$5:$A$204,0))/60,""))</f>
        <v/>
      </c>
      <c r="L224" s="19" t="str">
        <f aca="false">IF(OR($C224="",N($F224)=0),"",N($H224)*60/$F224)</f>
        <v/>
      </c>
      <c r="M224" s="20" t="str">
        <f aca="false">IF(OR($C224="",N(J224)=0,$G224=""),"",($G224-J224)/J224)</f>
        <v/>
      </c>
      <c r="N224" s="20" t="str">
        <f aca="false">IF(OR($C224="",N(K224)=0,$H224=""),"",($H224-K224)/K224)</f>
        <v/>
      </c>
      <c r="O224" s="21" t="str">
        <f aca="false">IF($C224="","",IF(ISNA(MATCH($C224,Parts!$A$5:$A$204,0)),"Part not found",IF(OR(N(M224)&gt;'Part Summary'!$B$4,N(N224)&gt;'Part Summary'!$B$4),"OVER QUOTE",IF(AND(M224&lt;&gt;"",N224&lt;&gt;"",M224&lt;-'Part Summary'!$B$4,N224&lt;-'Part Summary'!$B$4),"Faster than quoted","OK"))))</f>
        <v/>
      </c>
    </row>
    <row r="225" customFormat="false" ht="15" hidden="false" customHeight="false" outlineLevel="0" collapsed="false">
      <c r="A225" s="17"/>
      <c r="B225" s="14"/>
      <c r="C225" s="14"/>
      <c r="D225" s="14"/>
      <c r="E225" s="14"/>
      <c r="F225" s="15"/>
      <c r="G225" s="15"/>
      <c r="H225" s="15"/>
      <c r="I225" s="14"/>
      <c r="J225" s="18" t="str">
        <f aca="false">IF($C225="","",IFERROR(INDEX(Parts!$E$5:$E$204,MATCH($C225,Parts!$A$5:$A$204,0)),""))</f>
        <v/>
      </c>
      <c r="K225" s="18" t="str">
        <f aca="false">IF($C225="","",IFERROR(N($F225)*INDEX(Parts!$F$5:$F$204,MATCH($C225,Parts!$A$5:$A$204,0))/60,""))</f>
        <v/>
      </c>
      <c r="L225" s="19" t="str">
        <f aca="false">IF(OR($C225="",N($F225)=0),"",N($H225)*60/$F225)</f>
        <v/>
      </c>
      <c r="M225" s="20" t="str">
        <f aca="false">IF(OR($C225="",N(J225)=0,$G225=""),"",($G225-J225)/J225)</f>
        <v/>
      </c>
      <c r="N225" s="20" t="str">
        <f aca="false">IF(OR($C225="",N(K225)=0,$H225=""),"",($H225-K225)/K225)</f>
        <v/>
      </c>
      <c r="O225" s="21" t="str">
        <f aca="false">IF($C225="","",IF(ISNA(MATCH($C225,Parts!$A$5:$A$204,0)),"Part not found",IF(OR(N(M225)&gt;'Part Summary'!$B$4,N(N225)&gt;'Part Summary'!$B$4),"OVER QUOTE",IF(AND(M225&lt;&gt;"",N225&lt;&gt;"",M225&lt;-'Part Summary'!$B$4,N225&lt;-'Part Summary'!$B$4),"Faster than quoted","OK"))))</f>
        <v/>
      </c>
    </row>
    <row r="226" customFormat="false" ht="15" hidden="false" customHeight="false" outlineLevel="0" collapsed="false">
      <c r="A226" s="17"/>
      <c r="B226" s="14"/>
      <c r="C226" s="14"/>
      <c r="D226" s="14"/>
      <c r="E226" s="14"/>
      <c r="F226" s="15"/>
      <c r="G226" s="15"/>
      <c r="H226" s="15"/>
      <c r="I226" s="14"/>
      <c r="J226" s="18" t="str">
        <f aca="false">IF($C226="","",IFERROR(INDEX(Parts!$E$5:$E$204,MATCH($C226,Parts!$A$5:$A$204,0)),""))</f>
        <v/>
      </c>
      <c r="K226" s="18" t="str">
        <f aca="false">IF($C226="","",IFERROR(N($F226)*INDEX(Parts!$F$5:$F$204,MATCH($C226,Parts!$A$5:$A$204,0))/60,""))</f>
        <v/>
      </c>
      <c r="L226" s="19" t="str">
        <f aca="false">IF(OR($C226="",N($F226)=0),"",N($H226)*60/$F226)</f>
        <v/>
      </c>
      <c r="M226" s="20" t="str">
        <f aca="false">IF(OR($C226="",N(J226)=0,$G226=""),"",($G226-J226)/J226)</f>
        <v/>
      </c>
      <c r="N226" s="20" t="str">
        <f aca="false">IF(OR($C226="",N(K226)=0,$H226=""),"",($H226-K226)/K226)</f>
        <v/>
      </c>
      <c r="O226" s="21" t="str">
        <f aca="false">IF($C226="","",IF(ISNA(MATCH($C226,Parts!$A$5:$A$204,0)),"Part not found",IF(OR(N(M226)&gt;'Part Summary'!$B$4,N(N226)&gt;'Part Summary'!$B$4),"OVER QUOTE",IF(AND(M226&lt;&gt;"",N226&lt;&gt;"",M226&lt;-'Part Summary'!$B$4,N226&lt;-'Part Summary'!$B$4),"Faster than quoted","OK"))))</f>
        <v/>
      </c>
    </row>
    <row r="227" customFormat="false" ht="15" hidden="false" customHeight="false" outlineLevel="0" collapsed="false">
      <c r="A227" s="17"/>
      <c r="B227" s="14"/>
      <c r="C227" s="14"/>
      <c r="D227" s="14"/>
      <c r="E227" s="14"/>
      <c r="F227" s="15"/>
      <c r="G227" s="15"/>
      <c r="H227" s="15"/>
      <c r="I227" s="14"/>
      <c r="J227" s="18" t="str">
        <f aca="false">IF($C227="","",IFERROR(INDEX(Parts!$E$5:$E$204,MATCH($C227,Parts!$A$5:$A$204,0)),""))</f>
        <v/>
      </c>
      <c r="K227" s="18" t="str">
        <f aca="false">IF($C227="","",IFERROR(N($F227)*INDEX(Parts!$F$5:$F$204,MATCH($C227,Parts!$A$5:$A$204,0))/60,""))</f>
        <v/>
      </c>
      <c r="L227" s="19" t="str">
        <f aca="false">IF(OR($C227="",N($F227)=0),"",N($H227)*60/$F227)</f>
        <v/>
      </c>
      <c r="M227" s="20" t="str">
        <f aca="false">IF(OR($C227="",N(J227)=0,$G227=""),"",($G227-J227)/J227)</f>
        <v/>
      </c>
      <c r="N227" s="20" t="str">
        <f aca="false">IF(OR($C227="",N(K227)=0,$H227=""),"",($H227-K227)/K227)</f>
        <v/>
      </c>
      <c r="O227" s="21" t="str">
        <f aca="false">IF($C227="","",IF(ISNA(MATCH($C227,Parts!$A$5:$A$204,0)),"Part not found",IF(OR(N(M227)&gt;'Part Summary'!$B$4,N(N227)&gt;'Part Summary'!$B$4),"OVER QUOTE",IF(AND(M227&lt;&gt;"",N227&lt;&gt;"",M227&lt;-'Part Summary'!$B$4,N227&lt;-'Part Summary'!$B$4),"Faster than quoted","OK"))))</f>
        <v/>
      </c>
    </row>
    <row r="228" customFormat="false" ht="15" hidden="false" customHeight="false" outlineLevel="0" collapsed="false">
      <c r="A228" s="17"/>
      <c r="B228" s="14"/>
      <c r="C228" s="14"/>
      <c r="D228" s="14"/>
      <c r="E228" s="14"/>
      <c r="F228" s="15"/>
      <c r="G228" s="15"/>
      <c r="H228" s="15"/>
      <c r="I228" s="14"/>
      <c r="J228" s="18" t="str">
        <f aca="false">IF($C228="","",IFERROR(INDEX(Parts!$E$5:$E$204,MATCH($C228,Parts!$A$5:$A$204,0)),""))</f>
        <v/>
      </c>
      <c r="K228" s="18" t="str">
        <f aca="false">IF($C228="","",IFERROR(N($F228)*INDEX(Parts!$F$5:$F$204,MATCH($C228,Parts!$A$5:$A$204,0))/60,""))</f>
        <v/>
      </c>
      <c r="L228" s="19" t="str">
        <f aca="false">IF(OR($C228="",N($F228)=0),"",N($H228)*60/$F228)</f>
        <v/>
      </c>
      <c r="M228" s="20" t="str">
        <f aca="false">IF(OR($C228="",N(J228)=0,$G228=""),"",($G228-J228)/J228)</f>
        <v/>
      </c>
      <c r="N228" s="20" t="str">
        <f aca="false">IF(OR($C228="",N(K228)=0,$H228=""),"",($H228-K228)/K228)</f>
        <v/>
      </c>
      <c r="O228" s="21" t="str">
        <f aca="false">IF($C228="","",IF(ISNA(MATCH($C228,Parts!$A$5:$A$204,0)),"Part not found",IF(OR(N(M228)&gt;'Part Summary'!$B$4,N(N228)&gt;'Part Summary'!$B$4),"OVER QUOTE",IF(AND(M228&lt;&gt;"",N228&lt;&gt;"",M228&lt;-'Part Summary'!$B$4,N228&lt;-'Part Summary'!$B$4),"Faster than quoted","OK"))))</f>
        <v/>
      </c>
    </row>
    <row r="229" customFormat="false" ht="15" hidden="false" customHeight="false" outlineLevel="0" collapsed="false">
      <c r="A229" s="17"/>
      <c r="B229" s="14"/>
      <c r="C229" s="14"/>
      <c r="D229" s="14"/>
      <c r="E229" s="14"/>
      <c r="F229" s="15"/>
      <c r="G229" s="15"/>
      <c r="H229" s="15"/>
      <c r="I229" s="14"/>
      <c r="J229" s="18" t="str">
        <f aca="false">IF($C229="","",IFERROR(INDEX(Parts!$E$5:$E$204,MATCH($C229,Parts!$A$5:$A$204,0)),""))</f>
        <v/>
      </c>
      <c r="K229" s="18" t="str">
        <f aca="false">IF($C229="","",IFERROR(N($F229)*INDEX(Parts!$F$5:$F$204,MATCH($C229,Parts!$A$5:$A$204,0))/60,""))</f>
        <v/>
      </c>
      <c r="L229" s="19" t="str">
        <f aca="false">IF(OR($C229="",N($F229)=0),"",N($H229)*60/$F229)</f>
        <v/>
      </c>
      <c r="M229" s="20" t="str">
        <f aca="false">IF(OR($C229="",N(J229)=0,$G229=""),"",($G229-J229)/J229)</f>
        <v/>
      </c>
      <c r="N229" s="20" t="str">
        <f aca="false">IF(OR($C229="",N(K229)=0,$H229=""),"",($H229-K229)/K229)</f>
        <v/>
      </c>
      <c r="O229" s="21" t="str">
        <f aca="false">IF($C229="","",IF(ISNA(MATCH($C229,Parts!$A$5:$A$204,0)),"Part not found",IF(OR(N(M229)&gt;'Part Summary'!$B$4,N(N229)&gt;'Part Summary'!$B$4),"OVER QUOTE",IF(AND(M229&lt;&gt;"",N229&lt;&gt;"",M229&lt;-'Part Summary'!$B$4,N229&lt;-'Part Summary'!$B$4),"Faster than quoted","OK"))))</f>
        <v/>
      </c>
    </row>
    <row r="230" customFormat="false" ht="15" hidden="false" customHeight="false" outlineLevel="0" collapsed="false">
      <c r="A230" s="17"/>
      <c r="B230" s="14"/>
      <c r="C230" s="14"/>
      <c r="D230" s="14"/>
      <c r="E230" s="14"/>
      <c r="F230" s="15"/>
      <c r="G230" s="15"/>
      <c r="H230" s="15"/>
      <c r="I230" s="14"/>
      <c r="J230" s="18" t="str">
        <f aca="false">IF($C230="","",IFERROR(INDEX(Parts!$E$5:$E$204,MATCH($C230,Parts!$A$5:$A$204,0)),""))</f>
        <v/>
      </c>
      <c r="K230" s="18" t="str">
        <f aca="false">IF($C230="","",IFERROR(N($F230)*INDEX(Parts!$F$5:$F$204,MATCH($C230,Parts!$A$5:$A$204,0))/60,""))</f>
        <v/>
      </c>
      <c r="L230" s="19" t="str">
        <f aca="false">IF(OR($C230="",N($F230)=0),"",N($H230)*60/$F230)</f>
        <v/>
      </c>
      <c r="M230" s="20" t="str">
        <f aca="false">IF(OR($C230="",N(J230)=0,$G230=""),"",($G230-J230)/J230)</f>
        <v/>
      </c>
      <c r="N230" s="20" t="str">
        <f aca="false">IF(OR($C230="",N(K230)=0,$H230=""),"",($H230-K230)/K230)</f>
        <v/>
      </c>
      <c r="O230" s="21" t="str">
        <f aca="false">IF($C230="","",IF(ISNA(MATCH($C230,Parts!$A$5:$A$204,0)),"Part not found",IF(OR(N(M230)&gt;'Part Summary'!$B$4,N(N230)&gt;'Part Summary'!$B$4),"OVER QUOTE",IF(AND(M230&lt;&gt;"",N230&lt;&gt;"",M230&lt;-'Part Summary'!$B$4,N230&lt;-'Part Summary'!$B$4),"Faster than quoted","OK"))))</f>
        <v/>
      </c>
    </row>
    <row r="231" customFormat="false" ht="15" hidden="false" customHeight="false" outlineLevel="0" collapsed="false">
      <c r="A231" s="17"/>
      <c r="B231" s="14"/>
      <c r="C231" s="14"/>
      <c r="D231" s="14"/>
      <c r="E231" s="14"/>
      <c r="F231" s="15"/>
      <c r="G231" s="15"/>
      <c r="H231" s="15"/>
      <c r="I231" s="14"/>
      <c r="J231" s="18" t="str">
        <f aca="false">IF($C231="","",IFERROR(INDEX(Parts!$E$5:$E$204,MATCH($C231,Parts!$A$5:$A$204,0)),""))</f>
        <v/>
      </c>
      <c r="K231" s="18" t="str">
        <f aca="false">IF($C231="","",IFERROR(N($F231)*INDEX(Parts!$F$5:$F$204,MATCH($C231,Parts!$A$5:$A$204,0))/60,""))</f>
        <v/>
      </c>
      <c r="L231" s="19" t="str">
        <f aca="false">IF(OR($C231="",N($F231)=0),"",N($H231)*60/$F231)</f>
        <v/>
      </c>
      <c r="M231" s="20" t="str">
        <f aca="false">IF(OR($C231="",N(J231)=0,$G231=""),"",($G231-J231)/J231)</f>
        <v/>
      </c>
      <c r="N231" s="20" t="str">
        <f aca="false">IF(OR($C231="",N(K231)=0,$H231=""),"",($H231-K231)/K231)</f>
        <v/>
      </c>
      <c r="O231" s="21" t="str">
        <f aca="false">IF($C231="","",IF(ISNA(MATCH($C231,Parts!$A$5:$A$204,0)),"Part not found",IF(OR(N(M231)&gt;'Part Summary'!$B$4,N(N231)&gt;'Part Summary'!$B$4),"OVER QUOTE",IF(AND(M231&lt;&gt;"",N231&lt;&gt;"",M231&lt;-'Part Summary'!$B$4,N231&lt;-'Part Summary'!$B$4),"Faster than quoted","OK"))))</f>
        <v/>
      </c>
    </row>
    <row r="232" customFormat="false" ht="15" hidden="false" customHeight="false" outlineLevel="0" collapsed="false">
      <c r="A232" s="17"/>
      <c r="B232" s="14"/>
      <c r="C232" s="14"/>
      <c r="D232" s="14"/>
      <c r="E232" s="14"/>
      <c r="F232" s="15"/>
      <c r="G232" s="15"/>
      <c r="H232" s="15"/>
      <c r="I232" s="14"/>
      <c r="J232" s="18" t="str">
        <f aca="false">IF($C232="","",IFERROR(INDEX(Parts!$E$5:$E$204,MATCH($C232,Parts!$A$5:$A$204,0)),""))</f>
        <v/>
      </c>
      <c r="K232" s="18" t="str">
        <f aca="false">IF($C232="","",IFERROR(N($F232)*INDEX(Parts!$F$5:$F$204,MATCH($C232,Parts!$A$5:$A$204,0))/60,""))</f>
        <v/>
      </c>
      <c r="L232" s="19" t="str">
        <f aca="false">IF(OR($C232="",N($F232)=0),"",N($H232)*60/$F232)</f>
        <v/>
      </c>
      <c r="M232" s="20" t="str">
        <f aca="false">IF(OR($C232="",N(J232)=0,$G232=""),"",($G232-J232)/J232)</f>
        <v/>
      </c>
      <c r="N232" s="20" t="str">
        <f aca="false">IF(OR($C232="",N(K232)=0,$H232=""),"",($H232-K232)/K232)</f>
        <v/>
      </c>
      <c r="O232" s="21" t="str">
        <f aca="false">IF($C232="","",IF(ISNA(MATCH($C232,Parts!$A$5:$A$204,0)),"Part not found",IF(OR(N(M232)&gt;'Part Summary'!$B$4,N(N232)&gt;'Part Summary'!$B$4),"OVER QUOTE",IF(AND(M232&lt;&gt;"",N232&lt;&gt;"",M232&lt;-'Part Summary'!$B$4,N232&lt;-'Part Summary'!$B$4),"Faster than quoted","OK"))))</f>
        <v/>
      </c>
    </row>
    <row r="233" customFormat="false" ht="15" hidden="false" customHeight="false" outlineLevel="0" collapsed="false">
      <c r="A233" s="17"/>
      <c r="B233" s="14"/>
      <c r="C233" s="14"/>
      <c r="D233" s="14"/>
      <c r="E233" s="14"/>
      <c r="F233" s="15"/>
      <c r="G233" s="15"/>
      <c r="H233" s="15"/>
      <c r="I233" s="14"/>
      <c r="J233" s="18" t="str">
        <f aca="false">IF($C233="","",IFERROR(INDEX(Parts!$E$5:$E$204,MATCH($C233,Parts!$A$5:$A$204,0)),""))</f>
        <v/>
      </c>
      <c r="K233" s="18" t="str">
        <f aca="false">IF($C233="","",IFERROR(N($F233)*INDEX(Parts!$F$5:$F$204,MATCH($C233,Parts!$A$5:$A$204,0))/60,""))</f>
        <v/>
      </c>
      <c r="L233" s="19" t="str">
        <f aca="false">IF(OR($C233="",N($F233)=0),"",N($H233)*60/$F233)</f>
        <v/>
      </c>
      <c r="M233" s="20" t="str">
        <f aca="false">IF(OR($C233="",N(J233)=0,$G233=""),"",($G233-J233)/J233)</f>
        <v/>
      </c>
      <c r="N233" s="20" t="str">
        <f aca="false">IF(OR($C233="",N(K233)=0,$H233=""),"",($H233-K233)/K233)</f>
        <v/>
      </c>
      <c r="O233" s="21" t="str">
        <f aca="false">IF($C233="","",IF(ISNA(MATCH($C233,Parts!$A$5:$A$204,0)),"Part not found",IF(OR(N(M233)&gt;'Part Summary'!$B$4,N(N233)&gt;'Part Summary'!$B$4),"OVER QUOTE",IF(AND(M233&lt;&gt;"",N233&lt;&gt;"",M233&lt;-'Part Summary'!$B$4,N233&lt;-'Part Summary'!$B$4),"Faster than quoted","OK"))))</f>
        <v/>
      </c>
    </row>
    <row r="234" customFormat="false" ht="15" hidden="false" customHeight="false" outlineLevel="0" collapsed="false">
      <c r="A234" s="17"/>
      <c r="B234" s="14"/>
      <c r="C234" s="14"/>
      <c r="D234" s="14"/>
      <c r="E234" s="14"/>
      <c r="F234" s="15"/>
      <c r="G234" s="15"/>
      <c r="H234" s="15"/>
      <c r="I234" s="14"/>
      <c r="J234" s="18" t="str">
        <f aca="false">IF($C234="","",IFERROR(INDEX(Parts!$E$5:$E$204,MATCH($C234,Parts!$A$5:$A$204,0)),""))</f>
        <v/>
      </c>
      <c r="K234" s="18" t="str">
        <f aca="false">IF($C234="","",IFERROR(N($F234)*INDEX(Parts!$F$5:$F$204,MATCH($C234,Parts!$A$5:$A$204,0))/60,""))</f>
        <v/>
      </c>
      <c r="L234" s="19" t="str">
        <f aca="false">IF(OR($C234="",N($F234)=0),"",N($H234)*60/$F234)</f>
        <v/>
      </c>
      <c r="M234" s="20" t="str">
        <f aca="false">IF(OR($C234="",N(J234)=0,$G234=""),"",($G234-J234)/J234)</f>
        <v/>
      </c>
      <c r="N234" s="20" t="str">
        <f aca="false">IF(OR($C234="",N(K234)=0,$H234=""),"",($H234-K234)/K234)</f>
        <v/>
      </c>
      <c r="O234" s="21" t="str">
        <f aca="false">IF($C234="","",IF(ISNA(MATCH($C234,Parts!$A$5:$A$204,0)),"Part not found",IF(OR(N(M234)&gt;'Part Summary'!$B$4,N(N234)&gt;'Part Summary'!$B$4),"OVER QUOTE",IF(AND(M234&lt;&gt;"",N234&lt;&gt;"",M234&lt;-'Part Summary'!$B$4,N234&lt;-'Part Summary'!$B$4),"Faster than quoted","OK"))))</f>
        <v/>
      </c>
    </row>
    <row r="235" customFormat="false" ht="15" hidden="false" customHeight="false" outlineLevel="0" collapsed="false">
      <c r="A235" s="17"/>
      <c r="B235" s="14"/>
      <c r="C235" s="14"/>
      <c r="D235" s="14"/>
      <c r="E235" s="14"/>
      <c r="F235" s="15"/>
      <c r="G235" s="15"/>
      <c r="H235" s="15"/>
      <c r="I235" s="14"/>
      <c r="J235" s="18" t="str">
        <f aca="false">IF($C235="","",IFERROR(INDEX(Parts!$E$5:$E$204,MATCH($C235,Parts!$A$5:$A$204,0)),""))</f>
        <v/>
      </c>
      <c r="K235" s="18" t="str">
        <f aca="false">IF($C235="","",IFERROR(N($F235)*INDEX(Parts!$F$5:$F$204,MATCH($C235,Parts!$A$5:$A$204,0))/60,""))</f>
        <v/>
      </c>
      <c r="L235" s="19" t="str">
        <f aca="false">IF(OR($C235="",N($F235)=0),"",N($H235)*60/$F235)</f>
        <v/>
      </c>
      <c r="M235" s="20" t="str">
        <f aca="false">IF(OR($C235="",N(J235)=0,$G235=""),"",($G235-J235)/J235)</f>
        <v/>
      </c>
      <c r="N235" s="20" t="str">
        <f aca="false">IF(OR($C235="",N(K235)=0,$H235=""),"",($H235-K235)/K235)</f>
        <v/>
      </c>
      <c r="O235" s="21" t="str">
        <f aca="false">IF($C235="","",IF(ISNA(MATCH($C235,Parts!$A$5:$A$204,0)),"Part not found",IF(OR(N(M235)&gt;'Part Summary'!$B$4,N(N235)&gt;'Part Summary'!$B$4),"OVER QUOTE",IF(AND(M235&lt;&gt;"",N235&lt;&gt;"",M235&lt;-'Part Summary'!$B$4,N235&lt;-'Part Summary'!$B$4),"Faster than quoted","OK"))))</f>
        <v/>
      </c>
    </row>
    <row r="236" customFormat="false" ht="15" hidden="false" customHeight="false" outlineLevel="0" collapsed="false">
      <c r="A236" s="17"/>
      <c r="B236" s="14"/>
      <c r="C236" s="14"/>
      <c r="D236" s="14"/>
      <c r="E236" s="14"/>
      <c r="F236" s="15"/>
      <c r="G236" s="15"/>
      <c r="H236" s="15"/>
      <c r="I236" s="14"/>
      <c r="J236" s="18" t="str">
        <f aca="false">IF($C236="","",IFERROR(INDEX(Parts!$E$5:$E$204,MATCH($C236,Parts!$A$5:$A$204,0)),""))</f>
        <v/>
      </c>
      <c r="K236" s="18" t="str">
        <f aca="false">IF($C236="","",IFERROR(N($F236)*INDEX(Parts!$F$5:$F$204,MATCH($C236,Parts!$A$5:$A$204,0))/60,""))</f>
        <v/>
      </c>
      <c r="L236" s="19" t="str">
        <f aca="false">IF(OR($C236="",N($F236)=0),"",N($H236)*60/$F236)</f>
        <v/>
      </c>
      <c r="M236" s="20" t="str">
        <f aca="false">IF(OR($C236="",N(J236)=0,$G236=""),"",($G236-J236)/J236)</f>
        <v/>
      </c>
      <c r="N236" s="20" t="str">
        <f aca="false">IF(OR($C236="",N(K236)=0,$H236=""),"",($H236-K236)/K236)</f>
        <v/>
      </c>
      <c r="O236" s="21" t="str">
        <f aca="false">IF($C236="","",IF(ISNA(MATCH($C236,Parts!$A$5:$A$204,0)),"Part not found",IF(OR(N(M236)&gt;'Part Summary'!$B$4,N(N236)&gt;'Part Summary'!$B$4),"OVER QUOTE",IF(AND(M236&lt;&gt;"",N236&lt;&gt;"",M236&lt;-'Part Summary'!$B$4,N236&lt;-'Part Summary'!$B$4),"Faster than quoted","OK"))))</f>
        <v/>
      </c>
    </row>
    <row r="237" customFormat="false" ht="15" hidden="false" customHeight="false" outlineLevel="0" collapsed="false">
      <c r="A237" s="17"/>
      <c r="B237" s="14"/>
      <c r="C237" s="14"/>
      <c r="D237" s="14"/>
      <c r="E237" s="14"/>
      <c r="F237" s="15"/>
      <c r="G237" s="15"/>
      <c r="H237" s="15"/>
      <c r="I237" s="14"/>
      <c r="J237" s="18" t="str">
        <f aca="false">IF($C237="","",IFERROR(INDEX(Parts!$E$5:$E$204,MATCH($C237,Parts!$A$5:$A$204,0)),""))</f>
        <v/>
      </c>
      <c r="K237" s="18" t="str">
        <f aca="false">IF($C237="","",IFERROR(N($F237)*INDEX(Parts!$F$5:$F$204,MATCH($C237,Parts!$A$5:$A$204,0))/60,""))</f>
        <v/>
      </c>
      <c r="L237" s="19" t="str">
        <f aca="false">IF(OR($C237="",N($F237)=0),"",N($H237)*60/$F237)</f>
        <v/>
      </c>
      <c r="M237" s="20" t="str">
        <f aca="false">IF(OR($C237="",N(J237)=0,$G237=""),"",($G237-J237)/J237)</f>
        <v/>
      </c>
      <c r="N237" s="20" t="str">
        <f aca="false">IF(OR($C237="",N(K237)=0,$H237=""),"",($H237-K237)/K237)</f>
        <v/>
      </c>
      <c r="O237" s="21" t="str">
        <f aca="false">IF($C237="","",IF(ISNA(MATCH($C237,Parts!$A$5:$A$204,0)),"Part not found",IF(OR(N(M237)&gt;'Part Summary'!$B$4,N(N237)&gt;'Part Summary'!$B$4),"OVER QUOTE",IF(AND(M237&lt;&gt;"",N237&lt;&gt;"",M237&lt;-'Part Summary'!$B$4,N237&lt;-'Part Summary'!$B$4),"Faster than quoted","OK"))))</f>
        <v/>
      </c>
    </row>
    <row r="238" customFormat="false" ht="15" hidden="false" customHeight="false" outlineLevel="0" collapsed="false">
      <c r="A238" s="17"/>
      <c r="B238" s="14"/>
      <c r="C238" s="14"/>
      <c r="D238" s="14"/>
      <c r="E238" s="14"/>
      <c r="F238" s="15"/>
      <c r="G238" s="15"/>
      <c r="H238" s="15"/>
      <c r="I238" s="14"/>
      <c r="J238" s="18" t="str">
        <f aca="false">IF($C238="","",IFERROR(INDEX(Parts!$E$5:$E$204,MATCH($C238,Parts!$A$5:$A$204,0)),""))</f>
        <v/>
      </c>
      <c r="K238" s="18" t="str">
        <f aca="false">IF($C238="","",IFERROR(N($F238)*INDEX(Parts!$F$5:$F$204,MATCH($C238,Parts!$A$5:$A$204,0))/60,""))</f>
        <v/>
      </c>
      <c r="L238" s="19" t="str">
        <f aca="false">IF(OR($C238="",N($F238)=0),"",N($H238)*60/$F238)</f>
        <v/>
      </c>
      <c r="M238" s="20" t="str">
        <f aca="false">IF(OR($C238="",N(J238)=0,$G238=""),"",($G238-J238)/J238)</f>
        <v/>
      </c>
      <c r="N238" s="20" t="str">
        <f aca="false">IF(OR($C238="",N(K238)=0,$H238=""),"",($H238-K238)/K238)</f>
        <v/>
      </c>
      <c r="O238" s="21" t="str">
        <f aca="false">IF($C238="","",IF(ISNA(MATCH($C238,Parts!$A$5:$A$204,0)),"Part not found",IF(OR(N(M238)&gt;'Part Summary'!$B$4,N(N238)&gt;'Part Summary'!$B$4),"OVER QUOTE",IF(AND(M238&lt;&gt;"",N238&lt;&gt;"",M238&lt;-'Part Summary'!$B$4,N238&lt;-'Part Summary'!$B$4),"Faster than quoted","OK"))))</f>
        <v/>
      </c>
    </row>
    <row r="239" customFormat="false" ht="15" hidden="false" customHeight="false" outlineLevel="0" collapsed="false">
      <c r="A239" s="17"/>
      <c r="B239" s="14"/>
      <c r="C239" s="14"/>
      <c r="D239" s="14"/>
      <c r="E239" s="14"/>
      <c r="F239" s="15"/>
      <c r="G239" s="15"/>
      <c r="H239" s="15"/>
      <c r="I239" s="14"/>
      <c r="J239" s="18" t="str">
        <f aca="false">IF($C239="","",IFERROR(INDEX(Parts!$E$5:$E$204,MATCH($C239,Parts!$A$5:$A$204,0)),""))</f>
        <v/>
      </c>
      <c r="K239" s="18" t="str">
        <f aca="false">IF($C239="","",IFERROR(N($F239)*INDEX(Parts!$F$5:$F$204,MATCH($C239,Parts!$A$5:$A$204,0))/60,""))</f>
        <v/>
      </c>
      <c r="L239" s="19" t="str">
        <f aca="false">IF(OR($C239="",N($F239)=0),"",N($H239)*60/$F239)</f>
        <v/>
      </c>
      <c r="M239" s="20" t="str">
        <f aca="false">IF(OR($C239="",N(J239)=0,$G239=""),"",($G239-J239)/J239)</f>
        <v/>
      </c>
      <c r="N239" s="20" t="str">
        <f aca="false">IF(OR($C239="",N(K239)=0,$H239=""),"",($H239-K239)/K239)</f>
        <v/>
      </c>
      <c r="O239" s="21" t="str">
        <f aca="false">IF($C239="","",IF(ISNA(MATCH($C239,Parts!$A$5:$A$204,0)),"Part not found",IF(OR(N(M239)&gt;'Part Summary'!$B$4,N(N239)&gt;'Part Summary'!$B$4),"OVER QUOTE",IF(AND(M239&lt;&gt;"",N239&lt;&gt;"",M239&lt;-'Part Summary'!$B$4,N239&lt;-'Part Summary'!$B$4),"Faster than quoted","OK"))))</f>
        <v/>
      </c>
    </row>
    <row r="240" customFormat="false" ht="15" hidden="false" customHeight="false" outlineLevel="0" collapsed="false">
      <c r="A240" s="17"/>
      <c r="B240" s="14"/>
      <c r="C240" s="14"/>
      <c r="D240" s="14"/>
      <c r="E240" s="14"/>
      <c r="F240" s="15"/>
      <c r="G240" s="15"/>
      <c r="H240" s="15"/>
      <c r="I240" s="14"/>
      <c r="J240" s="18" t="str">
        <f aca="false">IF($C240="","",IFERROR(INDEX(Parts!$E$5:$E$204,MATCH($C240,Parts!$A$5:$A$204,0)),""))</f>
        <v/>
      </c>
      <c r="K240" s="18" t="str">
        <f aca="false">IF($C240="","",IFERROR(N($F240)*INDEX(Parts!$F$5:$F$204,MATCH($C240,Parts!$A$5:$A$204,0))/60,""))</f>
        <v/>
      </c>
      <c r="L240" s="19" t="str">
        <f aca="false">IF(OR($C240="",N($F240)=0),"",N($H240)*60/$F240)</f>
        <v/>
      </c>
      <c r="M240" s="20" t="str">
        <f aca="false">IF(OR($C240="",N(J240)=0,$G240=""),"",($G240-J240)/J240)</f>
        <v/>
      </c>
      <c r="N240" s="20" t="str">
        <f aca="false">IF(OR($C240="",N(K240)=0,$H240=""),"",($H240-K240)/K240)</f>
        <v/>
      </c>
      <c r="O240" s="21" t="str">
        <f aca="false">IF($C240="","",IF(ISNA(MATCH($C240,Parts!$A$5:$A$204,0)),"Part not found",IF(OR(N(M240)&gt;'Part Summary'!$B$4,N(N240)&gt;'Part Summary'!$B$4),"OVER QUOTE",IF(AND(M240&lt;&gt;"",N240&lt;&gt;"",M240&lt;-'Part Summary'!$B$4,N240&lt;-'Part Summary'!$B$4),"Faster than quoted","OK"))))</f>
        <v/>
      </c>
    </row>
    <row r="241" customFormat="false" ht="15" hidden="false" customHeight="false" outlineLevel="0" collapsed="false">
      <c r="A241" s="17"/>
      <c r="B241" s="14"/>
      <c r="C241" s="14"/>
      <c r="D241" s="14"/>
      <c r="E241" s="14"/>
      <c r="F241" s="15"/>
      <c r="G241" s="15"/>
      <c r="H241" s="15"/>
      <c r="I241" s="14"/>
      <c r="J241" s="18" t="str">
        <f aca="false">IF($C241="","",IFERROR(INDEX(Parts!$E$5:$E$204,MATCH($C241,Parts!$A$5:$A$204,0)),""))</f>
        <v/>
      </c>
      <c r="K241" s="18" t="str">
        <f aca="false">IF($C241="","",IFERROR(N($F241)*INDEX(Parts!$F$5:$F$204,MATCH($C241,Parts!$A$5:$A$204,0))/60,""))</f>
        <v/>
      </c>
      <c r="L241" s="19" t="str">
        <f aca="false">IF(OR($C241="",N($F241)=0),"",N($H241)*60/$F241)</f>
        <v/>
      </c>
      <c r="M241" s="20" t="str">
        <f aca="false">IF(OR($C241="",N(J241)=0,$G241=""),"",($G241-J241)/J241)</f>
        <v/>
      </c>
      <c r="N241" s="20" t="str">
        <f aca="false">IF(OR($C241="",N(K241)=0,$H241=""),"",($H241-K241)/K241)</f>
        <v/>
      </c>
      <c r="O241" s="21" t="str">
        <f aca="false">IF($C241="","",IF(ISNA(MATCH($C241,Parts!$A$5:$A$204,0)),"Part not found",IF(OR(N(M241)&gt;'Part Summary'!$B$4,N(N241)&gt;'Part Summary'!$B$4),"OVER QUOTE",IF(AND(M241&lt;&gt;"",N241&lt;&gt;"",M241&lt;-'Part Summary'!$B$4,N241&lt;-'Part Summary'!$B$4),"Faster than quoted","OK"))))</f>
        <v/>
      </c>
    </row>
    <row r="242" customFormat="false" ht="15" hidden="false" customHeight="false" outlineLevel="0" collapsed="false">
      <c r="A242" s="17"/>
      <c r="B242" s="14"/>
      <c r="C242" s="14"/>
      <c r="D242" s="14"/>
      <c r="E242" s="14"/>
      <c r="F242" s="15"/>
      <c r="G242" s="15"/>
      <c r="H242" s="15"/>
      <c r="I242" s="14"/>
      <c r="J242" s="18" t="str">
        <f aca="false">IF($C242="","",IFERROR(INDEX(Parts!$E$5:$E$204,MATCH($C242,Parts!$A$5:$A$204,0)),""))</f>
        <v/>
      </c>
      <c r="K242" s="18" t="str">
        <f aca="false">IF($C242="","",IFERROR(N($F242)*INDEX(Parts!$F$5:$F$204,MATCH($C242,Parts!$A$5:$A$204,0))/60,""))</f>
        <v/>
      </c>
      <c r="L242" s="19" t="str">
        <f aca="false">IF(OR($C242="",N($F242)=0),"",N($H242)*60/$F242)</f>
        <v/>
      </c>
      <c r="M242" s="20" t="str">
        <f aca="false">IF(OR($C242="",N(J242)=0,$G242=""),"",($G242-J242)/J242)</f>
        <v/>
      </c>
      <c r="N242" s="20" t="str">
        <f aca="false">IF(OR($C242="",N(K242)=0,$H242=""),"",($H242-K242)/K242)</f>
        <v/>
      </c>
      <c r="O242" s="21" t="str">
        <f aca="false">IF($C242="","",IF(ISNA(MATCH($C242,Parts!$A$5:$A$204,0)),"Part not found",IF(OR(N(M242)&gt;'Part Summary'!$B$4,N(N242)&gt;'Part Summary'!$B$4),"OVER QUOTE",IF(AND(M242&lt;&gt;"",N242&lt;&gt;"",M242&lt;-'Part Summary'!$B$4,N242&lt;-'Part Summary'!$B$4),"Faster than quoted","OK"))))</f>
        <v/>
      </c>
    </row>
    <row r="243" customFormat="false" ht="15" hidden="false" customHeight="false" outlineLevel="0" collapsed="false">
      <c r="A243" s="17"/>
      <c r="B243" s="14"/>
      <c r="C243" s="14"/>
      <c r="D243" s="14"/>
      <c r="E243" s="14"/>
      <c r="F243" s="15"/>
      <c r="G243" s="15"/>
      <c r="H243" s="15"/>
      <c r="I243" s="14"/>
      <c r="J243" s="18" t="str">
        <f aca="false">IF($C243="","",IFERROR(INDEX(Parts!$E$5:$E$204,MATCH($C243,Parts!$A$5:$A$204,0)),""))</f>
        <v/>
      </c>
      <c r="K243" s="18" t="str">
        <f aca="false">IF($C243="","",IFERROR(N($F243)*INDEX(Parts!$F$5:$F$204,MATCH($C243,Parts!$A$5:$A$204,0))/60,""))</f>
        <v/>
      </c>
      <c r="L243" s="19" t="str">
        <f aca="false">IF(OR($C243="",N($F243)=0),"",N($H243)*60/$F243)</f>
        <v/>
      </c>
      <c r="M243" s="20" t="str">
        <f aca="false">IF(OR($C243="",N(J243)=0,$G243=""),"",($G243-J243)/J243)</f>
        <v/>
      </c>
      <c r="N243" s="20" t="str">
        <f aca="false">IF(OR($C243="",N(K243)=0,$H243=""),"",($H243-K243)/K243)</f>
        <v/>
      </c>
      <c r="O243" s="21" t="str">
        <f aca="false">IF($C243="","",IF(ISNA(MATCH($C243,Parts!$A$5:$A$204,0)),"Part not found",IF(OR(N(M243)&gt;'Part Summary'!$B$4,N(N243)&gt;'Part Summary'!$B$4),"OVER QUOTE",IF(AND(M243&lt;&gt;"",N243&lt;&gt;"",M243&lt;-'Part Summary'!$B$4,N243&lt;-'Part Summary'!$B$4),"Faster than quoted","OK"))))</f>
        <v/>
      </c>
    </row>
    <row r="244" customFormat="false" ht="15" hidden="false" customHeight="false" outlineLevel="0" collapsed="false">
      <c r="A244" s="17"/>
      <c r="B244" s="14"/>
      <c r="C244" s="14"/>
      <c r="D244" s="14"/>
      <c r="E244" s="14"/>
      <c r="F244" s="15"/>
      <c r="G244" s="15"/>
      <c r="H244" s="15"/>
      <c r="I244" s="14"/>
      <c r="J244" s="18" t="str">
        <f aca="false">IF($C244="","",IFERROR(INDEX(Parts!$E$5:$E$204,MATCH($C244,Parts!$A$5:$A$204,0)),""))</f>
        <v/>
      </c>
      <c r="K244" s="18" t="str">
        <f aca="false">IF($C244="","",IFERROR(N($F244)*INDEX(Parts!$F$5:$F$204,MATCH($C244,Parts!$A$5:$A$204,0))/60,""))</f>
        <v/>
      </c>
      <c r="L244" s="19" t="str">
        <f aca="false">IF(OR($C244="",N($F244)=0),"",N($H244)*60/$F244)</f>
        <v/>
      </c>
      <c r="M244" s="20" t="str">
        <f aca="false">IF(OR($C244="",N(J244)=0,$G244=""),"",($G244-J244)/J244)</f>
        <v/>
      </c>
      <c r="N244" s="20" t="str">
        <f aca="false">IF(OR($C244="",N(K244)=0,$H244=""),"",($H244-K244)/K244)</f>
        <v/>
      </c>
      <c r="O244" s="21" t="str">
        <f aca="false">IF($C244="","",IF(ISNA(MATCH($C244,Parts!$A$5:$A$204,0)),"Part not found",IF(OR(N(M244)&gt;'Part Summary'!$B$4,N(N244)&gt;'Part Summary'!$B$4),"OVER QUOTE",IF(AND(M244&lt;&gt;"",N244&lt;&gt;"",M244&lt;-'Part Summary'!$B$4,N244&lt;-'Part Summary'!$B$4),"Faster than quoted","OK"))))</f>
        <v/>
      </c>
    </row>
    <row r="245" customFormat="false" ht="15" hidden="false" customHeight="false" outlineLevel="0" collapsed="false">
      <c r="A245" s="17"/>
      <c r="B245" s="14"/>
      <c r="C245" s="14"/>
      <c r="D245" s="14"/>
      <c r="E245" s="14"/>
      <c r="F245" s="15"/>
      <c r="G245" s="15"/>
      <c r="H245" s="15"/>
      <c r="I245" s="14"/>
      <c r="J245" s="18" t="str">
        <f aca="false">IF($C245="","",IFERROR(INDEX(Parts!$E$5:$E$204,MATCH($C245,Parts!$A$5:$A$204,0)),""))</f>
        <v/>
      </c>
      <c r="K245" s="18" t="str">
        <f aca="false">IF($C245="","",IFERROR(N($F245)*INDEX(Parts!$F$5:$F$204,MATCH($C245,Parts!$A$5:$A$204,0))/60,""))</f>
        <v/>
      </c>
      <c r="L245" s="19" t="str">
        <f aca="false">IF(OR($C245="",N($F245)=0),"",N($H245)*60/$F245)</f>
        <v/>
      </c>
      <c r="M245" s="20" t="str">
        <f aca="false">IF(OR($C245="",N(J245)=0,$G245=""),"",($G245-J245)/J245)</f>
        <v/>
      </c>
      <c r="N245" s="20" t="str">
        <f aca="false">IF(OR($C245="",N(K245)=0,$H245=""),"",($H245-K245)/K245)</f>
        <v/>
      </c>
      <c r="O245" s="21" t="str">
        <f aca="false">IF($C245="","",IF(ISNA(MATCH($C245,Parts!$A$5:$A$204,0)),"Part not found",IF(OR(N(M245)&gt;'Part Summary'!$B$4,N(N245)&gt;'Part Summary'!$B$4),"OVER QUOTE",IF(AND(M245&lt;&gt;"",N245&lt;&gt;"",M245&lt;-'Part Summary'!$B$4,N245&lt;-'Part Summary'!$B$4),"Faster than quoted","OK"))))</f>
        <v/>
      </c>
    </row>
    <row r="246" customFormat="false" ht="15" hidden="false" customHeight="false" outlineLevel="0" collapsed="false">
      <c r="A246" s="17"/>
      <c r="B246" s="14"/>
      <c r="C246" s="14"/>
      <c r="D246" s="14"/>
      <c r="E246" s="14"/>
      <c r="F246" s="15"/>
      <c r="G246" s="15"/>
      <c r="H246" s="15"/>
      <c r="I246" s="14"/>
      <c r="J246" s="18" t="str">
        <f aca="false">IF($C246="","",IFERROR(INDEX(Parts!$E$5:$E$204,MATCH($C246,Parts!$A$5:$A$204,0)),""))</f>
        <v/>
      </c>
      <c r="K246" s="18" t="str">
        <f aca="false">IF($C246="","",IFERROR(N($F246)*INDEX(Parts!$F$5:$F$204,MATCH($C246,Parts!$A$5:$A$204,0))/60,""))</f>
        <v/>
      </c>
      <c r="L246" s="19" t="str">
        <f aca="false">IF(OR($C246="",N($F246)=0),"",N($H246)*60/$F246)</f>
        <v/>
      </c>
      <c r="M246" s="20" t="str">
        <f aca="false">IF(OR($C246="",N(J246)=0,$G246=""),"",($G246-J246)/J246)</f>
        <v/>
      </c>
      <c r="N246" s="20" t="str">
        <f aca="false">IF(OR($C246="",N(K246)=0,$H246=""),"",($H246-K246)/K246)</f>
        <v/>
      </c>
      <c r="O246" s="21" t="str">
        <f aca="false">IF($C246="","",IF(ISNA(MATCH($C246,Parts!$A$5:$A$204,0)),"Part not found",IF(OR(N(M246)&gt;'Part Summary'!$B$4,N(N246)&gt;'Part Summary'!$B$4),"OVER QUOTE",IF(AND(M246&lt;&gt;"",N246&lt;&gt;"",M246&lt;-'Part Summary'!$B$4,N246&lt;-'Part Summary'!$B$4),"Faster than quoted","OK"))))</f>
        <v/>
      </c>
    </row>
    <row r="247" customFormat="false" ht="15" hidden="false" customHeight="false" outlineLevel="0" collapsed="false">
      <c r="A247" s="17"/>
      <c r="B247" s="14"/>
      <c r="C247" s="14"/>
      <c r="D247" s="14"/>
      <c r="E247" s="14"/>
      <c r="F247" s="15"/>
      <c r="G247" s="15"/>
      <c r="H247" s="15"/>
      <c r="I247" s="14"/>
      <c r="J247" s="18" t="str">
        <f aca="false">IF($C247="","",IFERROR(INDEX(Parts!$E$5:$E$204,MATCH($C247,Parts!$A$5:$A$204,0)),""))</f>
        <v/>
      </c>
      <c r="K247" s="18" t="str">
        <f aca="false">IF($C247="","",IFERROR(N($F247)*INDEX(Parts!$F$5:$F$204,MATCH($C247,Parts!$A$5:$A$204,0))/60,""))</f>
        <v/>
      </c>
      <c r="L247" s="19" t="str">
        <f aca="false">IF(OR($C247="",N($F247)=0),"",N($H247)*60/$F247)</f>
        <v/>
      </c>
      <c r="M247" s="20" t="str">
        <f aca="false">IF(OR($C247="",N(J247)=0,$G247=""),"",($G247-J247)/J247)</f>
        <v/>
      </c>
      <c r="N247" s="20" t="str">
        <f aca="false">IF(OR($C247="",N(K247)=0,$H247=""),"",($H247-K247)/K247)</f>
        <v/>
      </c>
      <c r="O247" s="21" t="str">
        <f aca="false">IF($C247="","",IF(ISNA(MATCH($C247,Parts!$A$5:$A$204,0)),"Part not found",IF(OR(N(M247)&gt;'Part Summary'!$B$4,N(N247)&gt;'Part Summary'!$B$4),"OVER QUOTE",IF(AND(M247&lt;&gt;"",N247&lt;&gt;"",M247&lt;-'Part Summary'!$B$4,N247&lt;-'Part Summary'!$B$4),"Faster than quoted","OK"))))</f>
        <v/>
      </c>
    </row>
    <row r="248" customFormat="false" ht="15" hidden="false" customHeight="false" outlineLevel="0" collapsed="false">
      <c r="A248" s="17"/>
      <c r="B248" s="14"/>
      <c r="C248" s="14"/>
      <c r="D248" s="14"/>
      <c r="E248" s="14"/>
      <c r="F248" s="15"/>
      <c r="G248" s="15"/>
      <c r="H248" s="15"/>
      <c r="I248" s="14"/>
      <c r="J248" s="18" t="str">
        <f aca="false">IF($C248="","",IFERROR(INDEX(Parts!$E$5:$E$204,MATCH($C248,Parts!$A$5:$A$204,0)),""))</f>
        <v/>
      </c>
      <c r="K248" s="18" t="str">
        <f aca="false">IF($C248="","",IFERROR(N($F248)*INDEX(Parts!$F$5:$F$204,MATCH($C248,Parts!$A$5:$A$204,0))/60,""))</f>
        <v/>
      </c>
      <c r="L248" s="19" t="str">
        <f aca="false">IF(OR($C248="",N($F248)=0),"",N($H248)*60/$F248)</f>
        <v/>
      </c>
      <c r="M248" s="20" t="str">
        <f aca="false">IF(OR($C248="",N(J248)=0,$G248=""),"",($G248-J248)/J248)</f>
        <v/>
      </c>
      <c r="N248" s="20" t="str">
        <f aca="false">IF(OR($C248="",N(K248)=0,$H248=""),"",($H248-K248)/K248)</f>
        <v/>
      </c>
      <c r="O248" s="21" t="str">
        <f aca="false">IF($C248="","",IF(ISNA(MATCH($C248,Parts!$A$5:$A$204,0)),"Part not found",IF(OR(N(M248)&gt;'Part Summary'!$B$4,N(N248)&gt;'Part Summary'!$B$4),"OVER QUOTE",IF(AND(M248&lt;&gt;"",N248&lt;&gt;"",M248&lt;-'Part Summary'!$B$4,N248&lt;-'Part Summary'!$B$4),"Faster than quoted","OK"))))</f>
        <v/>
      </c>
    </row>
    <row r="249" customFormat="false" ht="15" hidden="false" customHeight="false" outlineLevel="0" collapsed="false">
      <c r="A249" s="17"/>
      <c r="B249" s="14"/>
      <c r="C249" s="14"/>
      <c r="D249" s="14"/>
      <c r="E249" s="14"/>
      <c r="F249" s="15"/>
      <c r="G249" s="15"/>
      <c r="H249" s="15"/>
      <c r="I249" s="14"/>
      <c r="J249" s="18" t="str">
        <f aca="false">IF($C249="","",IFERROR(INDEX(Parts!$E$5:$E$204,MATCH($C249,Parts!$A$5:$A$204,0)),""))</f>
        <v/>
      </c>
      <c r="K249" s="18" t="str">
        <f aca="false">IF($C249="","",IFERROR(N($F249)*INDEX(Parts!$F$5:$F$204,MATCH($C249,Parts!$A$5:$A$204,0))/60,""))</f>
        <v/>
      </c>
      <c r="L249" s="19" t="str">
        <f aca="false">IF(OR($C249="",N($F249)=0),"",N($H249)*60/$F249)</f>
        <v/>
      </c>
      <c r="M249" s="20" t="str">
        <f aca="false">IF(OR($C249="",N(J249)=0,$G249=""),"",($G249-J249)/J249)</f>
        <v/>
      </c>
      <c r="N249" s="20" t="str">
        <f aca="false">IF(OR($C249="",N(K249)=0,$H249=""),"",($H249-K249)/K249)</f>
        <v/>
      </c>
      <c r="O249" s="21" t="str">
        <f aca="false">IF($C249="","",IF(ISNA(MATCH($C249,Parts!$A$5:$A$204,0)),"Part not found",IF(OR(N(M249)&gt;'Part Summary'!$B$4,N(N249)&gt;'Part Summary'!$B$4),"OVER QUOTE",IF(AND(M249&lt;&gt;"",N249&lt;&gt;"",M249&lt;-'Part Summary'!$B$4,N249&lt;-'Part Summary'!$B$4),"Faster than quoted","OK"))))</f>
        <v/>
      </c>
    </row>
    <row r="250" customFormat="false" ht="15" hidden="false" customHeight="false" outlineLevel="0" collapsed="false">
      <c r="A250" s="17"/>
      <c r="B250" s="14"/>
      <c r="C250" s="14"/>
      <c r="D250" s="14"/>
      <c r="E250" s="14"/>
      <c r="F250" s="15"/>
      <c r="G250" s="15"/>
      <c r="H250" s="15"/>
      <c r="I250" s="14"/>
      <c r="J250" s="18" t="str">
        <f aca="false">IF($C250="","",IFERROR(INDEX(Parts!$E$5:$E$204,MATCH($C250,Parts!$A$5:$A$204,0)),""))</f>
        <v/>
      </c>
      <c r="K250" s="18" t="str">
        <f aca="false">IF($C250="","",IFERROR(N($F250)*INDEX(Parts!$F$5:$F$204,MATCH($C250,Parts!$A$5:$A$204,0))/60,""))</f>
        <v/>
      </c>
      <c r="L250" s="19" t="str">
        <f aca="false">IF(OR($C250="",N($F250)=0),"",N($H250)*60/$F250)</f>
        <v/>
      </c>
      <c r="M250" s="20" t="str">
        <f aca="false">IF(OR($C250="",N(J250)=0,$G250=""),"",($G250-J250)/J250)</f>
        <v/>
      </c>
      <c r="N250" s="20" t="str">
        <f aca="false">IF(OR($C250="",N(K250)=0,$H250=""),"",($H250-K250)/K250)</f>
        <v/>
      </c>
      <c r="O250" s="21" t="str">
        <f aca="false">IF($C250="","",IF(ISNA(MATCH($C250,Parts!$A$5:$A$204,0)),"Part not found",IF(OR(N(M250)&gt;'Part Summary'!$B$4,N(N250)&gt;'Part Summary'!$B$4),"OVER QUOTE",IF(AND(M250&lt;&gt;"",N250&lt;&gt;"",M250&lt;-'Part Summary'!$B$4,N250&lt;-'Part Summary'!$B$4),"Faster than quoted","OK"))))</f>
        <v/>
      </c>
    </row>
    <row r="251" customFormat="false" ht="15" hidden="false" customHeight="false" outlineLevel="0" collapsed="false">
      <c r="A251" s="17"/>
      <c r="B251" s="14"/>
      <c r="C251" s="14"/>
      <c r="D251" s="14"/>
      <c r="E251" s="14"/>
      <c r="F251" s="15"/>
      <c r="G251" s="15"/>
      <c r="H251" s="15"/>
      <c r="I251" s="14"/>
      <c r="J251" s="18" t="str">
        <f aca="false">IF($C251="","",IFERROR(INDEX(Parts!$E$5:$E$204,MATCH($C251,Parts!$A$5:$A$204,0)),""))</f>
        <v/>
      </c>
      <c r="K251" s="18" t="str">
        <f aca="false">IF($C251="","",IFERROR(N($F251)*INDEX(Parts!$F$5:$F$204,MATCH($C251,Parts!$A$5:$A$204,0))/60,""))</f>
        <v/>
      </c>
      <c r="L251" s="19" t="str">
        <f aca="false">IF(OR($C251="",N($F251)=0),"",N($H251)*60/$F251)</f>
        <v/>
      </c>
      <c r="M251" s="20" t="str">
        <f aca="false">IF(OR($C251="",N(J251)=0,$G251=""),"",($G251-J251)/J251)</f>
        <v/>
      </c>
      <c r="N251" s="20" t="str">
        <f aca="false">IF(OR($C251="",N(K251)=0,$H251=""),"",($H251-K251)/K251)</f>
        <v/>
      </c>
      <c r="O251" s="21" t="str">
        <f aca="false">IF($C251="","",IF(ISNA(MATCH($C251,Parts!$A$5:$A$204,0)),"Part not found",IF(OR(N(M251)&gt;'Part Summary'!$B$4,N(N251)&gt;'Part Summary'!$B$4),"OVER QUOTE",IF(AND(M251&lt;&gt;"",N251&lt;&gt;"",M251&lt;-'Part Summary'!$B$4,N251&lt;-'Part Summary'!$B$4),"Faster than quoted","OK"))))</f>
        <v/>
      </c>
    </row>
    <row r="252" customFormat="false" ht="15" hidden="false" customHeight="false" outlineLevel="0" collapsed="false">
      <c r="A252" s="17"/>
      <c r="B252" s="14"/>
      <c r="C252" s="14"/>
      <c r="D252" s="14"/>
      <c r="E252" s="14"/>
      <c r="F252" s="15"/>
      <c r="G252" s="15"/>
      <c r="H252" s="15"/>
      <c r="I252" s="14"/>
      <c r="J252" s="18" t="str">
        <f aca="false">IF($C252="","",IFERROR(INDEX(Parts!$E$5:$E$204,MATCH($C252,Parts!$A$5:$A$204,0)),""))</f>
        <v/>
      </c>
      <c r="K252" s="18" t="str">
        <f aca="false">IF($C252="","",IFERROR(N($F252)*INDEX(Parts!$F$5:$F$204,MATCH($C252,Parts!$A$5:$A$204,0))/60,""))</f>
        <v/>
      </c>
      <c r="L252" s="19" t="str">
        <f aca="false">IF(OR($C252="",N($F252)=0),"",N($H252)*60/$F252)</f>
        <v/>
      </c>
      <c r="M252" s="20" t="str">
        <f aca="false">IF(OR($C252="",N(J252)=0,$G252=""),"",($G252-J252)/J252)</f>
        <v/>
      </c>
      <c r="N252" s="20" t="str">
        <f aca="false">IF(OR($C252="",N(K252)=0,$H252=""),"",($H252-K252)/K252)</f>
        <v/>
      </c>
      <c r="O252" s="21" t="str">
        <f aca="false">IF($C252="","",IF(ISNA(MATCH($C252,Parts!$A$5:$A$204,0)),"Part not found",IF(OR(N(M252)&gt;'Part Summary'!$B$4,N(N252)&gt;'Part Summary'!$B$4),"OVER QUOTE",IF(AND(M252&lt;&gt;"",N252&lt;&gt;"",M252&lt;-'Part Summary'!$B$4,N252&lt;-'Part Summary'!$B$4),"Faster than quoted","OK"))))</f>
        <v/>
      </c>
    </row>
    <row r="253" customFormat="false" ht="15" hidden="false" customHeight="false" outlineLevel="0" collapsed="false">
      <c r="A253" s="17"/>
      <c r="B253" s="14"/>
      <c r="C253" s="14"/>
      <c r="D253" s="14"/>
      <c r="E253" s="14"/>
      <c r="F253" s="15"/>
      <c r="G253" s="15"/>
      <c r="H253" s="15"/>
      <c r="I253" s="14"/>
      <c r="J253" s="18" t="str">
        <f aca="false">IF($C253="","",IFERROR(INDEX(Parts!$E$5:$E$204,MATCH($C253,Parts!$A$5:$A$204,0)),""))</f>
        <v/>
      </c>
      <c r="K253" s="18" t="str">
        <f aca="false">IF($C253="","",IFERROR(N($F253)*INDEX(Parts!$F$5:$F$204,MATCH($C253,Parts!$A$5:$A$204,0))/60,""))</f>
        <v/>
      </c>
      <c r="L253" s="19" t="str">
        <f aca="false">IF(OR($C253="",N($F253)=0),"",N($H253)*60/$F253)</f>
        <v/>
      </c>
      <c r="M253" s="20" t="str">
        <f aca="false">IF(OR($C253="",N(J253)=0,$G253=""),"",($G253-J253)/J253)</f>
        <v/>
      </c>
      <c r="N253" s="20" t="str">
        <f aca="false">IF(OR($C253="",N(K253)=0,$H253=""),"",($H253-K253)/K253)</f>
        <v/>
      </c>
      <c r="O253" s="21" t="str">
        <f aca="false">IF($C253="","",IF(ISNA(MATCH($C253,Parts!$A$5:$A$204,0)),"Part not found",IF(OR(N(M253)&gt;'Part Summary'!$B$4,N(N253)&gt;'Part Summary'!$B$4),"OVER QUOTE",IF(AND(M253&lt;&gt;"",N253&lt;&gt;"",M253&lt;-'Part Summary'!$B$4,N253&lt;-'Part Summary'!$B$4),"Faster than quoted","OK"))))</f>
        <v/>
      </c>
    </row>
    <row r="254" customFormat="false" ht="15" hidden="false" customHeight="false" outlineLevel="0" collapsed="false">
      <c r="A254" s="17"/>
      <c r="B254" s="14"/>
      <c r="C254" s="14"/>
      <c r="D254" s="14"/>
      <c r="E254" s="14"/>
      <c r="F254" s="15"/>
      <c r="G254" s="15"/>
      <c r="H254" s="15"/>
      <c r="I254" s="14"/>
      <c r="J254" s="18" t="str">
        <f aca="false">IF($C254="","",IFERROR(INDEX(Parts!$E$5:$E$204,MATCH($C254,Parts!$A$5:$A$204,0)),""))</f>
        <v/>
      </c>
      <c r="K254" s="18" t="str">
        <f aca="false">IF($C254="","",IFERROR(N($F254)*INDEX(Parts!$F$5:$F$204,MATCH($C254,Parts!$A$5:$A$204,0))/60,""))</f>
        <v/>
      </c>
      <c r="L254" s="19" t="str">
        <f aca="false">IF(OR($C254="",N($F254)=0),"",N($H254)*60/$F254)</f>
        <v/>
      </c>
      <c r="M254" s="20" t="str">
        <f aca="false">IF(OR($C254="",N(J254)=0,$G254=""),"",($G254-J254)/J254)</f>
        <v/>
      </c>
      <c r="N254" s="20" t="str">
        <f aca="false">IF(OR($C254="",N(K254)=0,$H254=""),"",($H254-K254)/K254)</f>
        <v/>
      </c>
      <c r="O254" s="21" t="str">
        <f aca="false">IF($C254="","",IF(ISNA(MATCH($C254,Parts!$A$5:$A$204,0)),"Part not found",IF(OR(N(M254)&gt;'Part Summary'!$B$4,N(N254)&gt;'Part Summary'!$B$4),"OVER QUOTE",IF(AND(M254&lt;&gt;"",N254&lt;&gt;"",M254&lt;-'Part Summary'!$B$4,N254&lt;-'Part Summary'!$B$4),"Faster than quoted","OK"))))</f>
        <v/>
      </c>
    </row>
    <row r="255" customFormat="false" ht="15" hidden="false" customHeight="false" outlineLevel="0" collapsed="false">
      <c r="A255" s="17"/>
      <c r="B255" s="14"/>
      <c r="C255" s="14"/>
      <c r="D255" s="14"/>
      <c r="E255" s="14"/>
      <c r="F255" s="15"/>
      <c r="G255" s="15"/>
      <c r="H255" s="15"/>
      <c r="I255" s="14"/>
      <c r="J255" s="18" t="str">
        <f aca="false">IF($C255="","",IFERROR(INDEX(Parts!$E$5:$E$204,MATCH($C255,Parts!$A$5:$A$204,0)),""))</f>
        <v/>
      </c>
      <c r="K255" s="18" t="str">
        <f aca="false">IF($C255="","",IFERROR(N($F255)*INDEX(Parts!$F$5:$F$204,MATCH($C255,Parts!$A$5:$A$204,0))/60,""))</f>
        <v/>
      </c>
      <c r="L255" s="19" t="str">
        <f aca="false">IF(OR($C255="",N($F255)=0),"",N($H255)*60/$F255)</f>
        <v/>
      </c>
      <c r="M255" s="20" t="str">
        <f aca="false">IF(OR($C255="",N(J255)=0,$G255=""),"",($G255-J255)/J255)</f>
        <v/>
      </c>
      <c r="N255" s="20" t="str">
        <f aca="false">IF(OR($C255="",N(K255)=0,$H255=""),"",($H255-K255)/K255)</f>
        <v/>
      </c>
      <c r="O255" s="21" t="str">
        <f aca="false">IF($C255="","",IF(ISNA(MATCH($C255,Parts!$A$5:$A$204,0)),"Part not found",IF(OR(N(M255)&gt;'Part Summary'!$B$4,N(N255)&gt;'Part Summary'!$B$4),"OVER QUOTE",IF(AND(M255&lt;&gt;"",N255&lt;&gt;"",M255&lt;-'Part Summary'!$B$4,N255&lt;-'Part Summary'!$B$4),"Faster than quoted","OK"))))</f>
        <v/>
      </c>
    </row>
    <row r="256" customFormat="false" ht="15" hidden="false" customHeight="false" outlineLevel="0" collapsed="false">
      <c r="A256" s="17"/>
      <c r="B256" s="14"/>
      <c r="C256" s="14"/>
      <c r="D256" s="14"/>
      <c r="E256" s="14"/>
      <c r="F256" s="15"/>
      <c r="G256" s="15"/>
      <c r="H256" s="15"/>
      <c r="I256" s="14"/>
      <c r="J256" s="18" t="str">
        <f aca="false">IF($C256="","",IFERROR(INDEX(Parts!$E$5:$E$204,MATCH($C256,Parts!$A$5:$A$204,0)),""))</f>
        <v/>
      </c>
      <c r="K256" s="18" t="str">
        <f aca="false">IF($C256="","",IFERROR(N($F256)*INDEX(Parts!$F$5:$F$204,MATCH($C256,Parts!$A$5:$A$204,0))/60,""))</f>
        <v/>
      </c>
      <c r="L256" s="19" t="str">
        <f aca="false">IF(OR($C256="",N($F256)=0),"",N($H256)*60/$F256)</f>
        <v/>
      </c>
      <c r="M256" s="20" t="str">
        <f aca="false">IF(OR($C256="",N(J256)=0,$G256=""),"",($G256-J256)/J256)</f>
        <v/>
      </c>
      <c r="N256" s="20" t="str">
        <f aca="false">IF(OR($C256="",N(K256)=0,$H256=""),"",($H256-K256)/K256)</f>
        <v/>
      </c>
      <c r="O256" s="21" t="str">
        <f aca="false">IF($C256="","",IF(ISNA(MATCH($C256,Parts!$A$5:$A$204,0)),"Part not found",IF(OR(N(M256)&gt;'Part Summary'!$B$4,N(N256)&gt;'Part Summary'!$B$4),"OVER QUOTE",IF(AND(M256&lt;&gt;"",N256&lt;&gt;"",M256&lt;-'Part Summary'!$B$4,N256&lt;-'Part Summary'!$B$4),"Faster than quoted","OK"))))</f>
        <v/>
      </c>
    </row>
    <row r="257" customFormat="false" ht="15" hidden="false" customHeight="false" outlineLevel="0" collapsed="false">
      <c r="A257" s="17"/>
      <c r="B257" s="14"/>
      <c r="C257" s="14"/>
      <c r="D257" s="14"/>
      <c r="E257" s="14"/>
      <c r="F257" s="15"/>
      <c r="G257" s="15"/>
      <c r="H257" s="15"/>
      <c r="I257" s="14"/>
      <c r="J257" s="18" t="str">
        <f aca="false">IF($C257="","",IFERROR(INDEX(Parts!$E$5:$E$204,MATCH($C257,Parts!$A$5:$A$204,0)),""))</f>
        <v/>
      </c>
      <c r="K257" s="18" t="str">
        <f aca="false">IF($C257="","",IFERROR(N($F257)*INDEX(Parts!$F$5:$F$204,MATCH($C257,Parts!$A$5:$A$204,0))/60,""))</f>
        <v/>
      </c>
      <c r="L257" s="19" t="str">
        <f aca="false">IF(OR($C257="",N($F257)=0),"",N($H257)*60/$F257)</f>
        <v/>
      </c>
      <c r="M257" s="20" t="str">
        <f aca="false">IF(OR($C257="",N(J257)=0,$G257=""),"",($G257-J257)/J257)</f>
        <v/>
      </c>
      <c r="N257" s="20" t="str">
        <f aca="false">IF(OR($C257="",N(K257)=0,$H257=""),"",($H257-K257)/K257)</f>
        <v/>
      </c>
      <c r="O257" s="21" t="str">
        <f aca="false">IF($C257="","",IF(ISNA(MATCH($C257,Parts!$A$5:$A$204,0)),"Part not found",IF(OR(N(M257)&gt;'Part Summary'!$B$4,N(N257)&gt;'Part Summary'!$B$4),"OVER QUOTE",IF(AND(M257&lt;&gt;"",N257&lt;&gt;"",M257&lt;-'Part Summary'!$B$4,N257&lt;-'Part Summary'!$B$4),"Faster than quoted","OK"))))</f>
        <v/>
      </c>
    </row>
    <row r="258" customFormat="false" ht="15" hidden="false" customHeight="false" outlineLevel="0" collapsed="false">
      <c r="A258" s="17"/>
      <c r="B258" s="14"/>
      <c r="C258" s="14"/>
      <c r="D258" s="14"/>
      <c r="E258" s="14"/>
      <c r="F258" s="15"/>
      <c r="G258" s="15"/>
      <c r="H258" s="15"/>
      <c r="I258" s="14"/>
      <c r="J258" s="18" t="str">
        <f aca="false">IF($C258="","",IFERROR(INDEX(Parts!$E$5:$E$204,MATCH($C258,Parts!$A$5:$A$204,0)),""))</f>
        <v/>
      </c>
      <c r="K258" s="18" t="str">
        <f aca="false">IF($C258="","",IFERROR(N($F258)*INDEX(Parts!$F$5:$F$204,MATCH($C258,Parts!$A$5:$A$204,0))/60,""))</f>
        <v/>
      </c>
      <c r="L258" s="19" t="str">
        <f aca="false">IF(OR($C258="",N($F258)=0),"",N($H258)*60/$F258)</f>
        <v/>
      </c>
      <c r="M258" s="20" t="str">
        <f aca="false">IF(OR($C258="",N(J258)=0,$G258=""),"",($G258-J258)/J258)</f>
        <v/>
      </c>
      <c r="N258" s="20" t="str">
        <f aca="false">IF(OR($C258="",N(K258)=0,$H258=""),"",($H258-K258)/K258)</f>
        <v/>
      </c>
      <c r="O258" s="21" t="str">
        <f aca="false">IF($C258="","",IF(ISNA(MATCH($C258,Parts!$A$5:$A$204,0)),"Part not found",IF(OR(N(M258)&gt;'Part Summary'!$B$4,N(N258)&gt;'Part Summary'!$B$4),"OVER QUOTE",IF(AND(M258&lt;&gt;"",N258&lt;&gt;"",M258&lt;-'Part Summary'!$B$4,N258&lt;-'Part Summary'!$B$4),"Faster than quoted","OK"))))</f>
        <v/>
      </c>
    </row>
    <row r="259" customFormat="false" ht="15" hidden="false" customHeight="false" outlineLevel="0" collapsed="false">
      <c r="A259" s="17"/>
      <c r="B259" s="14"/>
      <c r="C259" s="14"/>
      <c r="D259" s="14"/>
      <c r="E259" s="14"/>
      <c r="F259" s="15"/>
      <c r="G259" s="15"/>
      <c r="H259" s="15"/>
      <c r="I259" s="14"/>
      <c r="J259" s="18" t="str">
        <f aca="false">IF($C259="","",IFERROR(INDEX(Parts!$E$5:$E$204,MATCH($C259,Parts!$A$5:$A$204,0)),""))</f>
        <v/>
      </c>
      <c r="K259" s="18" t="str">
        <f aca="false">IF($C259="","",IFERROR(N($F259)*INDEX(Parts!$F$5:$F$204,MATCH($C259,Parts!$A$5:$A$204,0))/60,""))</f>
        <v/>
      </c>
      <c r="L259" s="19" t="str">
        <f aca="false">IF(OR($C259="",N($F259)=0),"",N($H259)*60/$F259)</f>
        <v/>
      </c>
      <c r="M259" s="20" t="str">
        <f aca="false">IF(OR($C259="",N(J259)=0,$G259=""),"",($G259-J259)/J259)</f>
        <v/>
      </c>
      <c r="N259" s="20" t="str">
        <f aca="false">IF(OR($C259="",N(K259)=0,$H259=""),"",($H259-K259)/K259)</f>
        <v/>
      </c>
      <c r="O259" s="21" t="str">
        <f aca="false">IF($C259="","",IF(ISNA(MATCH($C259,Parts!$A$5:$A$204,0)),"Part not found",IF(OR(N(M259)&gt;'Part Summary'!$B$4,N(N259)&gt;'Part Summary'!$B$4),"OVER QUOTE",IF(AND(M259&lt;&gt;"",N259&lt;&gt;"",M259&lt;-'Part Summary'!$B$4,N259&lt;-'Part Summary'!$B$4),"Faster than quoted","OK"))))</f>
        <v/>
      </c>
    </row>
    <row r="260" customFormat="false" ht="15" hidden="false" customHeight="false" outlineLevel="0" collapsed="false">
      <c r="A260" s="17"/>
      <c r="B260" s="14"/>
      <c r="C260" s="14"/>
      <c r="D260" s="14"/>
      <c r="E260" s="14"/>
      <c r="F260" s="15"/>
      <c r="G260" s="15"/>
      <c r="H260" s="15"/>
      <c r="I260" s="14"/>
      <c r="J260" s="18" t="str">
        <f aca="false">IF($C260="","",IFERROR(INDEX(Parts!$E$5:$E$204,MATCH($C260,Parts!$A$5:$A$204,0)),""))</f>
        <v/>
      </c>
      <c r="K260" s="18" t="str">
        <f aca="false">IF($C260="","",IFERROR(N($F260)*INDEX(Parts!$F$5:$F$204,MATCH($C260,Parts!$A$5:$A$204,0))/60,""))</f>
        <v/>
      </c>
      <c r="L260" s="19" t="str">
        <f aca="false">IF(OR($C260="",N($F260)=0),"",N($H260)*60/$F260)</f>
        <v/>
      </c>
      <c r="M260" s="20" t="str">
        <f aca="false">IF(OR($C260="",N(J260)=0,$G260=""),"",($G260-J260)/J260)</f>
        <v/>
      </c>
      <c r="N260" s="20" t="str">
        <f aca="false">IF(OR($C260="",N(K260)=0,$H260=""),"",($H260-K260)/K260)</f>
        <v/>
      </c>
      <c r="O260" s="21" t="str">
        <f aca="false">IF($C260="","",IF(ISNA(MATCH($C260,Parts!$A$5:$A$204,0)),"Part not found",IF(OR(N(M260)&gt;'Part Summary'!$B$4,N(N260)&gt;'Part Summary'!$B$4),"OVER QUOTE",IF(AND(M260&lt;&gt;"",N260&lt;&gt;"",M260&lt;-'Part Summary'!$B$4,N260&lt;-'Part Summary'!$B$4),"Faster than quoted","OK"))))</f>
        <v/>
      </c>
    </row>
    <row r="261" customFormat="false" ht="15" hidden="false" customHeight="false" outlineLevel="0" collapsed="false">
      <c r="A261" s="17"/>
      <c r="B261" s="14"/>
      <c r="C261" s="14"/>
      <c r="D261" s="14"/>
      <c r="E261" s="14"/>
      <c r="F261" s="15"/>
      <c r="G261" s="15"/>
      <c r="H261" s="15"/>
      <c r="I261" s="14"/>
      <c r="J261" s="18" t="str">
        <f aca="false">IF($C261="","",IFERROR(INDEX(Parts!$E$5:$E$204,MATCH($C261,Parts!$A$5:$A$204,0)),""))</f>
        <v/>
      </c>
      <c r="K261" s="18" t="str">
        <f aca="false">IF($C261="","",IFERROR(N($F261)*INDEX(Parts!$F$5:$F$204,MATCH($C261,Parts!$A$5:$A$204,0))/60,""))</f>
        <v/>
      </c>
      <c r="L261" s="19" t="str">
        <f aca="false">IF(OR($C261="",N($F261)=0),"",N($H261)*60/$F261)</f>
        <v/>
      </c>
      <c r="M261" s="20" t="str">
        <f aca="false">IF(OR($C261="",N(J261)=0,$G261=""),"",($G261-J261)/J261)</f>
        <v/>
      </c>
      <c r="N261" s="20" t="str">
        <f aca="false">IF(OR($C261="",N(K261)=0,$H261=""),"",($H261-K261)/K261)</f>
        <v/>
      </c>
      <c r="O261" s="21" t="str">
        <f aca="false">IF($C261="","",IF(ISNA(MATCH($C261,Parts!$A$5:$A$204,0)),"Part not found",IF(OR(N(M261)&gt;'Part Summary'!$B$4,N(N261)&gt;'Part Summary'!$B$4),"OVER QUOTE",IF(AND(M261&lt;&gt;"",N261&lt;&gt;"",M261&lt;-'Part Summary'!$B$4,N261&lt;-'Part Summary'!$B$4),"Faster than quoted","OK"))))</f>
        <v/>
      </c>
    </row>
    <row r="262" customFormat="false" ht="15" hidden="false" customHeight="false" outlineLevel="0" collapsed="false">
      <c r="A262" s="17"/>
      <c r="B262" s="14"/>
      <c r="C262" s="14"/>
      <c r="D262" s="14"/>
      <c r="E262" s="14"/>
      <c r="F262" s="15"/>
      <c r="G262" s="15"/>
      <c r="H262" s="15"/>
      <c r="I262" s="14"/>
      <c r="J262" s="18" t="str">
        <f aca="false">IF($C262="","",IFERROR(INDEX(Parts!$E$5:$E$204,MATCH($C262,Parts!$A$5:$A$204,0)),""))</f>
        <v/>
      </c>
      <c r="K262" s="18" t="str">
        <f aca="false">IF($C262="","",IFERROR(N($F262)*INDEX(Parts!$F$5:$F$204,MATCH($C262,Parts!$A$5:$A$204,0))/60,""))</f>
        <v/>
      </c>
      <c r="L262" s="19" t="str">
        <f aca="false">IF(OR($C262="",N($F262)=0),"",N($H262)*60/$F262)</f>
        <v/>
      </c>
      <c r="M262" s="20" t="str">
        <f aca="false">IF(OR($C262="",N(J262)=0,$G262=""),"",($G262-J262)/J262)</f>
        <v/>
      </c>
      <c r="N262" s="20" t="str">
        <f aca="false">IF(OR($C262="",N(K262)=0,$H262=""),"",($H262-K262)/K262)</f>
        <v/>
      </c>
      <c r="O262" s="21" t="str">
        <f aca="false">IF($C262="","",IF(ISNA(MATCH($C262,Parts!$A$5:$A$204,0)),"Part not found",IF(OR(N(M262)&gt;'Part Summary'!$B$4,N(N262)&gt;'Part Summary'!$B$4),"OVER QUOTE",IF(AND(M262&lt;&gt;"",N262&lt;&gt;"",M262&lt;-'Part Summary'!$B$4,N262&lt;-'Part Summary'!$B$4),"Faster than quoted","OK"))))</f>
        <v/>
      </c>
    </row>
    <row r="263" customFormat="false" ht="15" hidden="false" customHeight="false" outlineLevel="0" collapsed="false">
      <c r="A263" s="17"/>
      <c r="B263" s="14"/>
      <c r="C263" s="14"/>
      <c r="D263" s="14"/>
      <c r="E263" s="14"/>
      <c r="F263" s="15"/>
      <c r="G263" s="15"/>
      <c r="H263" s="15"/>
      <c r="I263" s="14"/>
      <c r="J263" s="18" t="str">
        <f aca="false">IF($C263="","",IFERROR(INDEX(Parts!$E$5:$E$204,MATCH($C263,Parts!$A$5:$A$204,0)),""))</f>
        <v/>
      </c>
      <c r="K263" s="18" t="str">
        <f aca="false">IF($C263="","",IFERROR(N($F263)*INDEX(Parts!$F$5:$F$204,MATCH($C263,Parts!$A$5:$A$204,0))/60,""))</f>
        <v/>
      </c>
      <c r="L263" s="19" t="str">
        <f aca="false">IF(OR($C263="",N($F263)=0),"",N($H263)*60/$F263)</f>
        <v/>
      </c>
      <c r="M263" s="20" t="str">
        <f aca="false">IF(OR($C263="",N(J263)=0,$G263=""),"",($G263-J263)/J263)</f>
        <v/>
      </c>
      <c r="N263" s="20" t="str">
        <f aca="false">IF(OR($C263="",N(K263)=0,$H263=""),"",($H263-K263)/K263)</f>
        <v/>
      </c>
      <c r="O263" s="21" t="str">
        <f aca="false">IF($C263="","",IF(ISNA(MATCH($C263,Parts!$A$5:$A$204,0)),"Part not found",IF(OR(N(M263)&gt;'Part Summary'!$B$4,N(N263)&gt;'Part Summary'!$B$4),"OVER QUOTE",IF(AND(M263&lt;&gt;"",N263&lt;&gt;"",M263&lt;-'Part Summary'!$B$4,N263&lt;-'Part Summary'!$B$4),"Faster than quoted","OK"))))</f>
        <v/>
      </c>
    </row>
    <row r="264" customFormat="false" ht="15" hidden="false" customHeight="false" outlineLevel="0" collapsed="false">
      <c r="A264" s="17"/>
      <c r="B264" s="14"/>
      <c r="C264" s="14"/>
      <c r="D264" s="14"/>
      <c r="E264" s="14"/>
      <c r="F264" s="15"/>
      <c r="G264" s="15"/>
      <c r="H264" s="15"/>
      <c r="I264" s="14"/>
      <c r="J264" s="18" t="str">
        <f aca="false">IF($C264="","",IFERROR(INDEX(Parts!$E$5:$E$204,MATCH($C264,Parts!$A$5:$A$204,0)),""))</f>
        <v/>
      </c>
      <c r="K264" s="18" t="str">
        <f aca="false">IF($C264="","",IFERROR(N($F264)*INDEX(Parts!$F$5:$F$204,MATCH($C264,Parts!$A$5:$A$204,0))/60,""))</f>
        <v/>
      </c>
      <c r="L264" s="19" t="str">
        <f aca="false">IF(OR($C264="",N($F264)=0),"",N($H264)*60/$F264)</f>
        <v/>
      </c>
      <c r="M264" s="20" t="str">
        <f aca="false">IF(OR($C264="",N(J264)=0,$G264=""),"",($G264-J264)/J264)</f>
        <v/>
      </c>
      <c r="N264" s="20" t="str">
        <f aca="false">IF(OR($C264="",N(K264)=0,$H264=""),"",($H264-K264)/K264)</f>
        <v/>
      </c>
      <c r="O264" s="21" t="str">
        <f aca="false">IF($C264="","",IF(ISNA(MATCH($C264,Parts!$A$5:$A$204,0)),"Part not found",IF(OR(N(M264)&gt;'Part Summary'!$B$4,N(N264)&gt;'Part Summary'!$B$4),"OVER QUOTE",IF(AND(M264&lt;&gt;"",N264&lt;&gt;"",M264&lt;-'Part Summary'!$B$4,N264&lt;-'Part Summary'!$B$4),"Faster than quoted","OK"))))</f>
        <v/>
      </c>
    </row>
    <row r="265" customFormat="false" ht="15" hidden="false" customHeight="false" outlineLevel="0" collapsed="false">
      <c r="A265" s="17"/>
      <c r="B265" s="14"/>
      <c r="C265" s="14"/>
      <c r="D265" s="14"/>
      <c r="E265" s="14"/>
      <c r="F265" s="15"/>
      <c r="G265" s="15"/>
      <c r="H265" s="15"/>
      <c r="I265" s="14"/>
      <c r="J265" s="18" t="str">
        <f aca="false">IF($C265="","",IFERROR(INDEX(Parts!$E$5:$E$204,MATCH($C265,Parts!$A$5:$A$204,0)),""))</f>
        <v/>
      </c>
      <c r="K265" s="18" t="str">
        <f aca="false">IF($C265="","",IFERROR(N($F265)*INDEX(Parts!$F$5:$F$204,MATCH($C265,Parts!$A$5:$A$204,0))/60,""))</f>
        <v/>
      </c>
      <c r="L265" s="19" t="str">
        <f aca="false">IF(OR($C265="",N($F265)=0),"",N($H265)*60/$F265)</f>
        <v/>
      </c>
      <c r="M265" s="20" t="str">
        <f aca="false">IF(OR($C265="",N(J265)=0,$G265=""),"",($G265-J265)/J265)</f>
        <v/>
      </c>
      <c r="N265" s="20" t="str">
        <f aca="false">IF(OR($C265="",N(K265)=0,$H265=""),"",($H265-K265)/K265)</f>
        <v/>
      </c>
      <c r="O265" s="21" t="str">
        <f aca="false">IF($C265="","",IF(ISNA(MATCH($C265,Parts!$A$5:$A$204,0)),"Part not found",IF(OR(N(M265)&gt;'Part Summary'!$B$4,N(N265)&gt;'Part Summary'!$B$4),"OVER QUOTE",IF(AND(M265&lt;&gt;"",N265&lt;&gt;"",M265&lt;-'Part Summary'!$B$4,N265&lt;-'Part Summary'!$B$4),"Faster than quoted","OK"))))</f>
        <v/>
      </c>
    </row>
    <row r="266" customFormat="false" ht="15" hidden="false" customHeight="false" outlineLevel="0" collapsed="false">
      <c r="A266" s="17"/>
      <c r="B266" s="14"/>
      <c r="C266" s="14"/>
      <c r="D266" s="14"/>
      <c r="E266" s="14"/>
      <c r="F266" s="15"/>
      <c r="G266" s="15"/>
      <c r="H266" s="15"/>
      <c r="I266" s="14"/>
      <c r="J266" s="18" t="str">
        <f aca="false">IF($C266="","",IFERROR(INDEX(Parts!$E$5:$E$204,MATCH($C266,Parts!$A$5:$A$204,0)),""))</f>
        <v/>
      </c>
      <c r="K266" s="18" t="str">
        <f aca="false">IF($C266="","",IFERROR(N($F266)*INDEX(Parts!$F$5:$F$204,MATCH($C266,Parts!$A$5:$A$204,0))/60,""))</f>
        <v/>
      </c>
      <c r="L266" s="19" t="str">
        <f aca="false">IF(OR($C266="",N($F266)=0),"",N($H266)*60/$F266)</f>
        <v/>
      </c>
      <c r="M266" s="20" t="str">
        <f aca="false">IF(OR($C266="",N(J266)=0,$G266=""),"",($G266-J266)/J266)</f>
        <v/>
      </c>
      <c r="N266" s="20" t="str">
        <f aca="false">IF(OR($C266="",N(K266)=0,$H266=""),"",($H266-K266)/K266)</f>
        <v/>
      </c>
      <c r="O266" s="21" t="str">
        <f aca="false">IF($C266="","",IF(ISNA(MATCH($C266,Parts!$A$5:$A$204,0)),"Part not found",IF(OR(N(M266)&gt;'Part Summary'!$B$4,N(N266)&gt;'Part Summary'!$B$4),"OVER QUOTE",IF(AND(M266&lt;&gt;"",N266&lt;&gt;"",M266&lt;-'Part Summary'!$B$4,N266&lt;-'Part Summary'!$B$4),"Faster than quoted","OK"))))</f>
        <v/>
      </c>
    </row>
    <row r="267" customFormat="false" ht="15" hidden="false" customHeight="false" outlineLevel="0" collapsed="false">
      <c r="A267" s="17"/>
      <c r="B267" s="14"/>
      <c r="C267" s="14"/>
      <c r="D267" s="14"/>
      <c r="E267" s="14"/>
      <c r="F267" s="15"/>
      <c r="G267" s="15"/>
      <c r="H267" s="15"/>
      <c r="I267" s="14"/>
      <c r="J267" s="18" t="str">
        <f aca="false">IF($C267="","",IFERROR(INDEX(Parts!$E$5:$E$204,MATCH($C267,Parts!$A$5:$A$204,0)),""))</f>
        <v/>
      </c>
      <c r="K267" s="18" t="str">
        <f aca="false">IF($C267="","",IFERROR(N($F267)*INDEX(Parts!$F$5:$F$204,MATCH($C267,Parts!$A$5:$A$204,0))/60,""))</f>
        <v/>
      </c>
      <c r="L267" s="19" t="str">
        <f aca="false">IF(OR($C267="",N($F267)=0),"",N($H267)*60/$F267)</f>
        <v/>
      </c>
      <c r="M267" s="20" t="str">
        <f aca="false">IF(OR($C267="",N(J267)=0,$G267=""),"",($G267-J267)/J267)</f>
        <v/>
      </c>
      <c r="N267" s="20" t="str">
        <f aca="false">IF(OR($C267="",N(K267)=0,$H267=""),"",($H267-K267)/K267)</f>
        <v/>
      </c>
      <c r="O267" s="21" t="str">
        <f aca="false">IF($C267="","",IF(ISNA(MATCH($C267,Parts!$A$5:$A$204,0)),"Part not found",IF(OR(N(M267)&gt;'Part Summary'!$B$4,N(N267)&gt;'Part Summary'!$B$4),"OVER QUOTE",IF(AND(M267&lt;&gt;"",N267&lt;&gt;"",M267&lt;-'Part Summary'!$B$4,N267&lt;-'Part Summary'!$B$4),"Faster than quoted","OK"))))</f>
        <v/>
      </c>
    </row>
    <row r="268" customFormat="false" ht="15" hidden="false" customHeight="false" outlineLevel="0" collapsed="false">
      <c r="A268" s="17"/>
      <c r="B268" s="14"/>
      <c r="C268" s="14"/>
      <c r="D268" s="14"/>
      <c r="E268" s="14"/>
      <c r="F268" s="15"/>
      <c r="G268" s="15"/>
      <c r="H268" s="15"/>
      <c r="I268" s="14"/>
      <c r="J268" s="18" t="str">
        <f aca="false">IF($C268="","",IFERROR(INDEX(Parts!$E$5:$E$204,MATCH($C268,Parts!$A$5:$A$204,0)),""))</f>
        <v/>
      </c>
      <c r="K268" s="18" t="str">
        <f aca="false">IF($C268="","",IFERROR(N($F268)*INDEX(Parts!$F$5:$F$204,MATCH($C268,Parts!$A$5:$A$204,0))/60,""))</f>
        <v/>
      </c>
      <c r="L268" s="19" t="str">
        <f aca="false">IF(OR($C268="",N($F268)=0),"",N($H268)*60/$F268)</f>
        <v/>
      </c>
      <c r="M268" s="20" t="str">
        <f aca="false">IF(OR($C268="",N(J268)=0,$G268=""),"",($G268-J268)/J268)</f>
        <v/>
      </c>
      <c r="N268" s="20" t="str">
        <f aca="false">IF(OR($C268="",N(K268)=0,$H268=""),"",($H268-K268)/K268)</f>
        <v/>
      </c>
      <c r="O268" s="21" t="str">
        <f aca="false">IF($C268="","",IF(ISNA(MATCH($C268,Parts!$A$5:$A$204,0)),"Part not found",IF(OR(N(M268)&gt;'Part Summary'!$B$4,N(N268)&gt;'Part Summary'!$B$4),"OVER QUOTE",IF(AND(M268&lt;&gt;"",N268&lt;&gt;"",M268&lt;-'Part Summary'!$B$4,N268&lt;-'Part Summary'!$B$4),"Faster than quoted","OK"))))</f>
        <v/>
      </c>
    </row>
    <row r="269" customFormat="false" ht="15" hidden="false" customHeight="false" outlineLevel="0" collapsed="false">
      <c r="A269" s="17"/>
      <c r="B269" s="14"/>
      <c r="C269" s="14"/>
      <c r="D269" s="14"/>
      <c r="E269" s="14"/>
      <c r="F269" s="15"/>
      <c r="G269" s="15"/>
      <c r="H269" s="15"/>
      <c r="I269" s="14"/>
      <c r="J269" s="18" t="str">
        <f aca="false">IF($C269="","",IFERROR(INDEX(Parts!$E$5:$E$204,MATCH($C269,Parts!$A$5:$A$204,0)),""))</f>
        <v/>
      </c>
      <c r="K269" s="18" t="str">
        <f aca="false">IF($C269="","",IFERROR(N($F269)*INDEX(Parts!$F$5:$F$204,MATCH($C269,Parts!$A$5:$A$204,0))/60,""))</f>
        <v/>
      </c>
      <c r="L269" s="19" t="str">
        <f aca="false">IF(OR($C269="",N($F269)=0),"",N($H269)*60/$F269)</f>
        <v/>
      </c>
      <c r="M269" s="20" t="str">
        <f aca="false">IF(OR($C269="",N(J269)=0,$G269=""),"",($G269-J269)/J269)</f>
        <v/>
      </c>
      <c r="N269" s="20" t="str">
        <f aca="false">IF(OR($C269="",N(K269)=0,$H269=""),"",($H269-K269)/K269)</f>
        <v/>
      </c>
      <c r="O269" s="21" t="str">
        <f aca="false">IF($C269="","",IF(ISNA(MATCH($C269,Parts!$A$5:$A$204,0)),"Part not found",IF(OR(N(M269)&gt;'Part Summary'!$B$4,N(N269)&gt;'Part Summary'!$B$4),"OVER QUOTE",IF(AND(M269&lt;&gt;"",N269&lt;&gt;"",M269&lt;-'Part Summary'!$B$4,N269&lt;-'Part Summary'!$B$4),"Faster than quoted","OK"))))</f>
        <v/>
      </c>
    </row>
    <row r="270" customFormat="false" ht="15" hidden="false" customHeight="false" outlineLevel="0" collapsed="false">
      <c r="A270" s="17"/>
      <c r="B270" s="14"/>
      <c r="C270" s="14"/>
      <c r="D270" s="14"/>
      <c r="E270" s="14"/>
      <c r="F270" s="15"/>
      <c r="G270" s="15"/>
      <c r="H270" s="15"/>
      <c r="I270" s="14"/>
      <c r="J270" s="18" t="str">
        <f aca="false">IF($C270="","",IFERROR(INDEX(Parts!$E$5:$E$204,MATCH($C270,Parts!$A$5:$A$204,0)),""))</f>
        <v/>
      </c>
      <c r="K270" s="18" t="str">
        <f aca="false">IF($C270="","",IFERROR(N($F270)*INDEX(Parts!$F$5:$F$204,MATCH($C270,Parts!$A$5:$A$204,0))/60,""))</f>
        <v/>
      </c>
      <c r="L270" s="19" t="str">
        <f aca="false">IF(OR($C270="",N($F270)=0),"",N($H270)*60/$F270)</f>
        <v/>
      </c>
      <c r="M270" s="20" t="str">
        <f aca="false">IF(OR($C270="",N(J270)=0,$G270=""),"",($G270-J270)/J270)</f>
        <v/>
      </c>
      <c r="N270" s="20" t="str">
        <f aca="false">IF(OR($C270="",N(K270)=0,$H270=""),"",($H270-K270)/K270)</f>
        <v/>
      </c>
      <c r="O270" s="21" t="str">
        <f aca="false">IF($C270="","",IF(ISNA(MATCH($C270,Parts!$A$5:$A$204,0)),"Part not found",IF(OR(N(M270)&gt;'Part Summary'!$B$4,N(N270)&gt;'Part Summary'!$B$4),"OVER QUOTE",IF(AND(M270&lt;&gt;"",N270&lt;&gt;"",M270&lt;-'Part Summary'!$B$4,N270&lt;-'Part Summary'!$B$4),"Faster than quoted","OK"))))</f>
        <v/>
      </c>
    </row>
    <row r="271" customFormat="false" ht="15" hidden="false" customHeight="false" outlineLevel="0" collapsed="false">
      <c r="A271" s="17"/>
      <c r="B271" s="14"/>
      <c r="C271" s="14"/>
      <c r="D271" s="14"/>
      <c r="E271" s="14"/>
      <c r="F271" s="15"/>
      <c r="G271" s="15"/>
      <c r="H271" s="15"/>
      <c r="I271" s="14"/>
      <c r="J271" s="18" t="str">
        <f aca="false">IF($C271="","",IFERROR(INDEX(Parts!$E$5:$E$204,MATCH($C271,Parts!$A$5:$A$204,0)),""))</f>
        <v/>
      </c>
      <c r="K271" s="18" t="str">
        <f aca="false">IF($C271="","",IFERROR(N($F271)*INDEX(Parts!$F$5:$F$204,MATCH($C271,Parts!$A$5:$A$204,0))/60,""))</f>
        <v/>
      </c>
      <c r="L271" s="19" t="str">
        <f aca="false">IF(OR($C271="",N($F271)=0),"",N($H271)*60/$F271)</f>
        <v/>
      </c>
      <c r="M271" s="20" t="str">
        <f aca="false">IF(OR($C271="",N(J271)=0,$G271=""),"",($G271-J271)/J271)</f>
        <v/>
      </c>
      <c r="N271" s="20" t="str">
        <f aca="false">IF(OR($C271="",N(K271)=0,$H271=""),"",($H271-K271)/K271)</f>
        <v/>
      </c>
      <c r="O271" s="21" t="str">
        <f aca="false">IF($C271="","",IF(ISNA(MATCH($C271,Parts!$A$5:$A$204,0)),"Part not found",IF(OR(N(M271)&gt;'Part Summary'!$B$4,N(N271)&gt;'Part Summary'!$B$4),"OVER QUOTE",IF(AND(M271&lt;&gt;"",N271&lt;&gt;"",M271&lt;-'Part Summary'!$B$4,N271&lt;-'Part Summary'!$B$4),"Faster than quoted","OK"))))</f>
        <v/>
      </c>
    </row>
    <row r="272" customFormat="false" ht="15" hidden="false" customHeight="false" outlineLevel="0" collapsed="false">
      <c r="A272" s="17"/>
      <c r="B272" s="14"/>
      <c r="C272" s="14"/>
      <c r="D272" s="14"/>
      <c r="E272" s="14"/>
      <c r="F272" s="15"/>
      <c r="G272" s="15"/>
      <c r="H272" s="15"/>
      <c r="I272" s="14"/>
      <c r="J272" s="18" t="str">
        <f aca="false">IF($C272="","",IFERROR(INDEX(Parts!$E$5:$E$204,MATCH($C272,Parts!$A$5:$A$204,0)),""))</f>
        <v/>
      </c>
      <c r="K272" s="18" t="str">
        <f aca="false">IF($C272="","",IFERROR(N($F272)*INDEX(Parts!$F$5:$F$204,MATCH($C272,Parts!$A$5:$A$204,0))/60,""))</f>
        <v/>
      </c>
      <c r="L272" s="19" t="str">
        <f aca="false">IF(OR($C272="",N($F272)=0),"",N($H272)*60/$F272)</f>
        <v/>
      </c>
      <c r="M272" s="20" t="str">
        <f aca="false">IF(OR($C272="",N(J272)=0,$G272=""),"",($G272-J272)/J272)</f>
        <v/>
      </c>
      <c r="N272" s="20" t="str">
        <f aca="false">IF(OR($C272="",N(K272)=0,$H272=""),"",($H272-K272)/K272)</f>
        <v/>
      </c>
      <c r="O272" s="21" t="str">
        <f aca="false">IF($C272="","",IF(ISNA(MATCH($C272,Parts!$A$5:$A$204,0)),"Part not found",IF(OR(N(M272)&gt;'Part Summary'!$B$4,N(N272)&gt;'Part Summary'!$B$4),"OVER QUOTE",IF(AND(M272&lt;&gt;"",N272&lt;&gt;"",M272&lt;-'Part Summary'!$B$4,N272&lt;-'Part Summary'!$B$4),"Faster than quoted","OK"))))</f>
        <v/>
      </c>
    </row>
    <row r="273" customFormat="false" ht="15" hidden="false" customHeight="false" outlineLevel="0" collapsed="false">
      <c r="A273" s="17"/>
      <c r="B273" s="14"/>
      <c r="C273" s="14"/>
      <c r="D273" s="14"/>
      <c r="E273" s="14"/>
      <c r="F273" s="15"/>
      <c r="G273" s="15"/>
      <c r="H273" s="15"/>
      <c r="I273" s="14"/>
      <c r="J273" s="18" t="str">
        <f aca="false">IF($C273="","",IFERROR(INDEX(Parts!$E$5:$E$204,MATCH($C273,Parts!$A$5:$A$204,0)),""))</f>
        <v/>
      </c>
      <c r="K273" s="18" t="str">
        <f aca="false">IF($C273="","",IFERROR(N($F273)*INDEX(Parts!$F$5:$F$204,MATCH($C273,Parts!$A$5:$A$204,0))/60,""))</f>
        <v/>
      </c>
      <c r="L273" s="19" t="str">
        <f aca="false">IF(OR($C273="",N($F273)=0),"",N($H273)*60/$F273)</f>
        <v/>
      </c>
      <c r="M273" s="20" t="str">
        <f aca="false">IF(OR($C273="",N(J273)=0,$G273=""),"",($G273-J273)/J273)</f>
        <v/>
      </c>
      <c r="N273" s="20" t="str">
        <f aca="false">IF(OR($C273="",N(K273)=0,$H273=""),"",($H273-K273)/K273)</f>
        <v/>
      </c>
      <c r="O273" s="21" t="str">
        <f aca="false">IF($C273="","",IF(ISNA(MATCH($C273,Parts!$A$5:$A$204,0)),"Part not found",IF(OR(N(M273)&gt;'Part Summary'!$B$4,N(N273)&gt;'Part Summary'!$B$4),"OVER QUOTE",IF(AND(M273&lt;&gt;"",N273&lt;&gt;"",M273&lt;-'Part Summary'!$B$4,N273&lt;-'Part Summary'!$B$4),"Faster than quoted","OK"))))</f>
        <v/>
      </c>
    </row>
    <row r="274" customFormat="false" ht="15" hidden="false" customHeight="false" outlineLevel="0" collapsed="false">
      <c r="A274" s="17"/>
      <c r="B274" s="14"/>
      <c r="C274" s="14"/>
      <c r="D274" s="14"/>
      <c r="E274" s="14"/>
      <c r="F274" s="15"/>
      <c r="G274" s="15"/>
      <c r="H274" s="15"/>
      <c r="I274" s="14"/>
      <c r="J274" s="18" t="str">
        <f aca="false">IF($C274="","",IFERROR(INDEX(Parts!$E$5:$E$204,MATCH($C274,Parts!$A$5:$A$204,0)),""))</f>
        <v/>
      </c>
      <c r="K274" s="18" t="str">
        <f aca="false">IF($C274="","",IFERROR(N($F274)*INDEX(Parts!$F$5:$F$204,MATCH($C274,Parts!$A$5:$A$204,0))/60,""))</f>
        <v/>
      </c>
      <c r="L274" s="19" t="str">
        <f aca="false">IF(OR($C274="",N($F274)=0),"",N($H274)*60/$F274)</f>
        <v/>
      </c>
      <c r="M274" s="20" t="str">
        <f aca="false">IF(OR($C274="",N(J274)=0,$G274=""),"",($G274-J274)/J274)</f>
        <v/>
      </c>
      <c r="N274" s="20" t="str">
        <f aca="false">IF(OR($C274="",N(K274)=0,$H274=""),"",($H274-K274)/K274)</f>
        <v/>
      </c>
      <c r="O274" s="21" t="str">
        <f aca="false">IF($C274="","",IF(ISNA(MATCH($C274,Parts!$A$5:$A$204,0)),"Part not found",IF(OR(N(M274)&gt;'Part Summary'!$B$4,N(N274)&gt;'Part Summary'!$B$4),"OVER QUOTE",IF(AND(M274&lt;&gt;"",N274&lt;&gt;"",M274&lt;-'Part Summary'!$B$4,N274&lt;-'Part Summary'!$B$4),"Faster than quoted","OK"))))</f>
        <v/>
      </c>
    </row>
    <row r="275" customFormat="false" ht="15" hidden="false" customHeight="false" outlineLevel="0" collapsed="false">
      <c r="A275" s="17"/>
      <c r="B275" s="14"/>
      <c r="C275" s="14"/>
      <c r="D275" s="14"/>
      <c r="E275" s="14"/>
      <c r="F275" s="15"/>
      <c r="G275" s="15"/>
      <c r="H275" s="15"/>
      <c r="I275" s="14"/>
      <c r="J275" s="18" t="str">
        <f aca="false">IF($C275="","",IFERROR(INDEX(Parts!$E$5:$E$204,MATCH($C275,Parts!$A$5:$A$204,0)),""))</f>
        <v/>
      </c>
      <c r="K275" s="18" t="str">
        <f aca="false">IF($C275="","",IFERROR(N($F275)*INDEX(Parts!$F$5:$F$204,MATCH($C275,Parts!$A$5:$A$204,0))/60,""))</f>
        <v/>
      </c>
      <c r="L275" s="19" t="str">
        <f aca="false">IF(OR($C275="",N($F275)=0),"",N($H275)*60/$F275)</f>
        <v/>
      </c>
      <c r="M275" s="20" t="str">
        <f aca="false">IF(OR($C275="",N(J275)=0,$G275=""),"",($G275-J275)/J275)</f>
        <v/>
      </c>
      <c r="N275" s="20" t="str">
        <f aca="false">IF(OR($C275="",N(K275)=0,$H275=""),"",($H275-K275)/K275)</f>
        <v/>
      </c>
      <c r="O275" s="21" t="str">
        <f aca="false">IF($C275="","",IF(ISNA(MATCH($C275,Parts!$A$5:$A$204,0)),"Part not found",IF(OR(N(M275)&gt;'Part Summary'!$B$4,N(N275)&gt;'Part Summary'!$B$4),"OVER QUOTE",IF(AND(M275&lt;&gt;"",N275&lt;&gt;"",M275&lt;-'Part Summary'!$B$4,N275&lt;-'Part Summary'!$B$4),"Faster than quoted","OK"))))</f>
        <v/>
      </c>
    </row>
    <row r="276" customFormat="false" ht="15" hidden="false" customHeight="false" outlineLevel="0" collapsed="false">
      <c r="A276" s="17"/>
      <c r="B276" s="14"/>
      <c r="C276" s="14"/>
      <c r="D276" s="14"/>
      <c r="E276" s="14"/>
      <c r="F276" s="15"/>
      <c r="G276" s="15"/>
      <c r="H276" s="15"/>
      <c r="I276" s="14"/>
      <c r="J276" s="18" t="str">
        <f aca="false">IF($C276="","",IFERROR(INDEX(Parts!$E$5:$E$204,MATCH($C276,Parts!$A$5:$A$204,0)),""))</f>
        <v/>
      </c>
      <c r="K276" s="18" t="str">
        <f aca="false">IF($C276="","",IFERROR(N($F276)*INDEX(Parts!$F$5:$F$204,MATCH($C276,Parts!$A$5:$A$204,0))/60,""))</f>
        <v/>
      </c>
      <c r="L276" s="19" t="str">
        <f aca="false">IF(OR($C276="",N($F276)=0),"",N($H276)*60/$F276)</f>
        <v/>
      </c>
      <c r="M276" s="20" t="str">
        <f aca="false">IF(OR($C276="",N(J276)=0,$G276=""),"",($G276-J276)/J276)</f>
        <v/>
      </c>
      <c r="N276" s="20" t="str">
        <f aca="false">IF(OR($C276="",N(K276)=0,$H276=""),"",($H276-K276)/K276)</f>
        <v/>
      </c>
      <c r="O276" s="21" t="str">
        <f aca="false">IF($C276="","",IF(ISNA(MATCH($C276,Parts!$A$5:$A$204,0)),"Part not found",IF(OR(N(M276)&gt;'Part Summary'!$B$4,N(N276)&gt;'Part Summary'!$B$4),"OVER QUOTE",IF(AND(M276&lt;&gt;"",N276&lt;&gt;"",M276&lt;-'Part Summary'!$B$4,N276&lt;-'Part Summary'!$B$4),"Faster than quoted","OK"))))</f>
        <v/>
      </c>
    </row>
    <row r="277" customFormat="false" ht="15" hidden="false" customHeight="false" outlineLevel="0" collapsed="false">
      <c r="A277" s="17"/>
      <c r="B277" s="14"/>
      <c r="C277" s="14"/>
      <c r="D277" s="14"/>
      <c r="E277" s="14"/>
      <c r="F277" s="15"/>
      <c r="G277" s="15"/>
      <c r="H277" s="15"/>
      <c r="I277" s="14"/>
      <c r="J277" s="18" t="str">
        <f aca="false">IF($C277="","",IFERROR(INDEX(Parts!$E$5:$E$204,MATCH($C277,Parts!$A$5:$A$204,0)),""))</f>
        <v/>
      </c>
      <c r="K277" s="18" t="str">
        <f aca="false">IF($C277="","",IFERROR(N($F277)*INDEX(Parts!$F$5:$F$204,MATCH($C277,Parts!$A$5:$A$204,0))/60,""))</f>
        <v/>
      </c>
      <c r="L277" s="19" t="str">
        <f aca="false">IF(OR($C277="",N($F277)=0),"",N($H277)*60/$F277)</f>
        <v/>
      </c>
      <c r="M277" s="20" t="str">
        <f aca="false">IF(OR($C277="",N(J277)=0,$G277=""),"",($G277-J277)/J277)</f>
        <v/>
      </c>
      <c r="N277" s="20" t="str">
        <f aca="false">IF(OR($C277="",N(K277)=0,$H277=""),"",($H277-K277)/K277)</f>
        <v/>
      </c>
      <c r="O277" s="21" t="str">
        <f aca="false">IF($C277="","",IF(ISNA(MATCH($C277,Parts!$A$5:$A$204,0)),"Part not found",IF(OR(N(M277)&gt;'Part Summary'!$B$4,N(N277)&gt;'Part Summary'!$B$4),"OVER QUOTE",IF(AND(M277&lt;&gt;"",N277&lt;&gt;"",M277&lt;-'Part Summary'!$B$4,N277&lt;-'Part Summary'!$B$4),"Faster than quoted","OK"))))</f>
        <v/>
      </c>
    </row>
    <row r="278" customFormat="false" ht="15" hidden="false" customHeight="false" outlineLevel="0" collapsed="false">
      <c r="A278" s="17"/>
      <c r="B278" s="14"/>
      <c r="C278" s="14"/>
      <c r="D278" s="14"/>
      <c r="E278" s="14"/>
      <c r="F278" s="15"/>
      <c r="G278" s="15"/>
      <c r="H278" s="15"/>
      <c r="I278" s="14"/>
      <c r="J278" s="18" t="str">
        <f aca="false">IF($C278="","",IFERROR(INDEX(Parts!$E$5:$E$204,MATCH($C278,Parts!$A$5:$A$204,0)),""))</f>
        <v/>
      </c>
      <c r="K278" s="18" t="str">
        <f aca="false">IF($C278="","",IFERROR(N($F278)*INDEX(Parts!$F$5:$F$204,MATCH($C278,Parts!$A$5:$A$204,0))/60,""))</f>
        <v/>
      </c>
      <c r="L278" s="19" t="str">
        <f aca="false">IF(OR($C278="",N($F278)=0),"",N($H278)*60/$F278)</f>
        <v/>
      </c>
      <c r="M278" s="20" t="str">
        <f aca="false">IF(OR($C278="",N(J278)=0,$G278=""),"",($G278-J278)/J278)</f>
        <v/>
      </c>
      <c r="N278" s="20" t="str">
        <f aca="false">IF(OR($C278="",N(K278)=0,$H278=""),"",($H278-K278)/K278)</f>
        <v/>
      </c>
      <c r="O278" s="21" t="str">
        <f aca="false">IF($C278="","",IF(ISNA(MATCH($C278,Parts!$A$5:$A$204,0)),"Part not found",IF(OR(N(M278)&gt;'Part Summary'!$B$4,N(N278)&gt;'Part Summary'!$B$4),"OVER QUOTE",IF(AND(M278&lt;&gt;"",N278&lt;&gt;"",M278&lt;-'Part Summary'!$B$4,N278&lt;-'Part Summary'!$B$4),"Faster than quoted","OK"))))</f>
        <v/>
      </c>
    </row>
    <row r="279" customFormat="false" ht="15" hidden="false" customHeight="false" outlineLevel="0" collapsed="false">
      <c r="A279" s="17"/>
      <c r="B279" s="14"/>
      <c r="C279" s="14"/>
      <c r="D279" s="14"/>
      <c r="E279" s="14"/>
      <c r="F279" s="15"/>
      <c r="G279" s="15"/>
      <c r="H279" s="15"/>
      <c r="I279" s="14"/>
      <c r="J279" s="18" t="str">
        <f aca="false">IF($C279="","",IFERROR(INDEX(Parts!$E$5:$E$204,MATCH($C279,Parts!$A$5:$A$204,0)),""))</f>
        <v/>
      </c>
      <c r="K279" s="18" t="str">
        <f aca="false">IF($C279="","",IFERROR(N($F279)*INDEX(Parts!$F$5:$F$204,MATCH($C279,Parts!$A$5:$A$204,0))/60,""))</f>
        <v/>
      </c>
      <c r="L279" s="19" t="str">
        <f aca="false">IF(OR($C279="",N($F279)=0),"",N($H279)*60/$F279)</f>
        <v/>
      </c>
      <c r="M279" s="20" t="str">
        <f aca="false">IF(OR($C279="",N(J279)=0,$G279=""),"",($G279-J279)/J279)</f>
        <v/>
      </c>
      <c r="N279" s="20" t="str">
        <f aca="false">IF(OR($C279="",N(K279)=0,$H279=""),"",($H279-K279)/K279)</f>
        <v/>
      </c>
      <c r="O279" s="21" t="str">
        <f aca="false">IF($C279="","",IF(ISNA(MATCH($C279,Parts!$A$5:$A$204,0)),"Part not found",IF(OR(N(M279)&gt;'Part Summary'!$B$4,N(N279)&gt;'Part Summary'!$B$4),"OVER QUOTE",IF(AND(M279&lt;&gt;"",N279&lt;&gt;"",M279&lt;-'Part Summary'!$B$4,N279&lt;-'Part Summary'!$B$4),"Faster than quoted","OK"))))</f>
        <v/>
      </c>
    </row>
    <row r="280" customFormat="false" ht="15" hidden="false" customHeight="false" outlineLevel="0" collapsed="false">
      <c r="A280" s="17"/>
      <c r="B280" s="14"/>
      <c r="C280" s="14"/>
      <c r="D280" s="14"/>
      <c r="E280" s="14"/>
      <c r="F280" s="15"/>
      <c r="G280" s="15"/>
      <c r="H280" s="15"/>
      <c r="I280" s="14"/>
      <c r="J280" s="18" t="str">
        <f aca="false">IF($C280="","",IFERROR(INDEX(Parts!$E$5:$E$204,MATCH($C280,Parts!$A$5:$A$204,0)),""))</f>
        <v/>
      </c>
      <c r="K280" s="18" t="str">
        <f aca="false">IF($C280="","",IFERROR(N($F280)*INDEX(Parts!$F$5:$F$204,MATCH($C280,Parts!$A$5:$A$204,0))/60,""))</f>
        <v/>
      </c>
      <c r="L280" s="19" t="str">
        <f aca="false">IF(OR($C280="",N($F280)=0),"",N($H280)*60/$F280)</f>
        <v/>
      </c>
      <c r="M280" s="20" t="str">
        <f aca="false">IF(OR($C280="",N(J280)=0,$G280=""),"",($G280-J280)/J280)</f>
        <v/>
      </c>
      <c r="N280" s="20" t="str">
        <f aca="false">IF(OR($C280="",N(K280)=0,$H280=""),"",($H280-K280)/K280)</f>
        <v/>
      </c>
      <c r="O280" s="21" t="str">
        <f aca="false">IF($C280="","",IF(ISNA(MATCH($C280,Parts!$A$5:$A$204,0)),"Part not found",IF(OR(N(M280)&gt;'Part Summary'!$B$4,N(N280)&gt;'Part Summary'!$B$4),"OVER QUOTE",IF(AND(M280&lt;&gt;"",N280&lt;&gt;"",M280&lt;-'Part Summary'!$B$4,N280&lt;-'Part Summary'!$B$4),"Faster than quoted","OK"))))</f>
        <v/>
      </c>
    </row>
    <row r="281" customFormat="false" ht="15" hidden="false" customHeight="false" outlineLevel="0" collapsed="false">
      <c r="A281" s="17"/>
      <c r="B281" s="14"/>
      <c r="C281" s="14"/>
      <c r="D281" s="14"/>
      <c r="E281" s="14"/>
      <c r="F281" s="15"/>
      <c r="G281" s="15"/>
      <c r="H281" s="15"/>
      <c r="I281" s="14"/>
      <c r="J281" s="18" t="str">
        <f aca="false">IF($C281="","",IFERROR(INDEX(Parts!$E$5:$E$204,MATCH($C281,Parts!$A$5:$A$204,0)),""))</f>
        <v/>
      </c>
      <c r="K281" s="18" t="str">
        <f aca="false">IF($C281="","",IFERROR(N($F281)*INDEX(Parts!$F$5:$F$204,MATCH($C281,Parts!$A$5:$A$204,0))/60,""))</f>
        <v/>
      </c>
      <c r="L281" s="19" t="str">
        <f aca="false">IF(OR($C281="",N($F281)=0),"",N($H281)*60/$F281)</f>
        <v/>
      </c>
      <c r="M281" s="20" t="str">
        <f aca="false">IF(OR($C281="",N(J281)=0,$G281=""),"",($G281-J281)/J281)</f>
        <v/>
      </c>
      <c r="N281" s="20" t="str">
        <f aca="false">IF(OR($C281="",N(K281)=0,$H281=""),"",($H281-K281)/K281)</f>
        <v/>
      </c>
      <c r="O281" s="21" t="str">
        <f aca="false">IF($C281="","",IF(ISNA(MATCH($C281,Parts!$A$5:$A$204,0)),"Part not found",IF(OR(N(M281)&gt;'Part Summary'!$B$4,N(N281)&gt;'Part Summary'!$B$4),"OVER QUOTE",IF(AND(M281&lt;&gt;"",N281&lt;&gt;"",M281&lt;-'Part Summary'!$B$4,N281&lt;-'Part Summary'!$B$4),"Faster than quoted","OK"))))</f>
        <v/>
      </c>
    </row>
    <row r="282" customFormat="false" ht="15" hidden="false" customHeight="false" outlineLevel="0" collapsed="false">
      <c r="A282" s="17"/>
      <c r="B282" s="14"/>
      <c r="C282" s="14"/>
      <c r="D282" s="14"/>
      <c r="E282" s="14"/>
      <c r="F282" s="15"/>
      <c r="G282" s="15"/>
      <c r="H282" s="15"/>
      <c r="I282" s="14"/>
      <c r="J282" s="18" t="str">
        <f aca="false">IF($C282="","",IFERROR(INDEX(Parts!$E$5:$E$204,MATCH($C282,Parts!$A$5:$A$204,0)),""))</f>
        <v/>
      </c>
      <c r="K282" s="18" t="str">
        <f aca="false">IF($C282="","",IFERROR(N($F282)*INDEX(Parts!$F$5:$F$204,MATCH($C282,Parts!$A$5:$A$204,0))/60,""))</f>
        <v/>
      </c>
      <c r="L282" s="19" t="str">
        <f aca="false">IF(OR($C282="",N($F282)=0),"",N($H282)*60/$F282)</f>
        <v/>
      </c>
      <c r="M282" s="20" t="str">
        <f aca="false">IF(OR($C282="",N(J282)=0,$G282=""),"",($G282-J282)/J282)</f>
        <v/>
      </c>
      <c r="N282" s="20" t="str">
        <f aca="false">IF(OR($C282="",N(K282)=0,$H282=""),"",($H282-K282)/K282)</f>
        <v/>
      </c>
      <c r="O282" s="21" t="str">
        <f aca="false">IF($C282="","",IF(ISNA(MATCH($C282,Parts!$A$5:$A$204,0)),"Part not found",IF(OR(N(M282)&gt;'Part Summary'!$B$4,N(N282)&gt;'Part Summary'!$B$4),"OVER QUOTE",IF(AND(M282&lt;&gt;"",N282&lt;&gt;"",M282&lt;-'Part Summary'!$B$4,N282&lt;-'Part Summary'!$B$4),"Faster than quoted","OK"))))</f>
        <v/>
      </c>
    </row>
    <row r="283" customFormat="false" ht="15" hidden="false" customHeight="false" outlineLevel="0" collapsed="false">
      <c r="A283" s="17"/>
      <c r="B283" s="14"/>
      <c r="C283" s="14"/>
      <c r="D283" s="14"/>
      <c r="E283" s="14"/>
      <c r="F283" s="15"/>
      <c r="G283" s="15"/>
      <c r="H283" s="15"/>
      <c r="I283" s="14"/>
      <c r="J283" s="18" t="str">
        <f aca="false">IF($C283="","",IFERROR(INDEX(Parts!$E$5:$E$204,MATCH($C283,Parts!$A$5:$A$204,0)),""))</f>
        <v/>
      </c>
      <c r="K283" s="18" t="str">
        <f aca="false">IF($C283="","",IFERROR(N($F283)*INDEX(Parts!$F$5:$F$204,MATCH($C283,Parts!$A$5:$A$204,0))/60,""))</f>
        <v/>
      </c>
      <c r="L283" s="19" t="str">
        <f aca="false">IF(OR($C283="",N($F283)=0),"",N($H283)*60/$F283)</f>
        <v/>
      </c>
      <c r="M283" s="20" t="str">
        <f aca="false">IF(OR($C283="",N(J283)=0,$G283=""),"",($G283-J283)/J283)</f>
        <v/>
      </c>
      <c r="N283" s="20" t="str">
        <f aca="false">IF(OR($C283="",N(K283)=0,$H283=""),"",($H283-K283)/K283)</f>
        <v/>
      </c>
      <c r="O283" s="21" t="str">
        <f aca="false">IF($C283="","",IF(ISNA(MATCH($C283,Parts!$A$5:$A$204,0)),"Part not found",IF(OR(N(M283)&gt;'Part Summary'!$B$4,N(N283)&gt;'Part Summary'!$B$4),"OVER QUOTE",IF(AND(M283&lt;&gt;"",N283&lt;&gt;"",M283&lt;-'Part Summary'!$B$4,N283&lt;-'Part Summary'!$B$4),"Faster than quoted","OK"))))</f>
        <v/>
      </c>
    </row>
    <row r="284" customFormat="false" ht="15" hidden="false" customHeight="false" outlineLevel="0" collapsed="false">
      <c r="A284" s="17"/>
      <c r="B284" s="14"/>
      <c r="C284" s="14"/>
      <c r="D284" s="14"/>
      <c r="E284" s="14"/>
      <c r="F284" s="15"/>
      <c r="G284" s="15"/>
      <c r="H284" s="15"/>
      <c r="I284" s="14"/>
      <c r="J284" s="18" t="str">
        <f aca="false">IF($C284="","",IFERROR(INDEX(Parts!$E$5:$E$204,MATCH($C284,Parts!$A$5:$A$204,0)),""))</f>
        <v/>
      </c>
      <c r="K284" s="18" t="str">
        <f aca="false">IF($C284="","",IFERROR(N($F284)*INDEX(Parts!$F$5:$F$204,MATCH($C284,Parts!$A$5:$A$204,0))/60,""))</f>
        <v/>
      </c>
      <c r="L284" s="19" t="str">
        <f aca="false">IF(OR($C284="",N($F284)=0),"",N($H284)*60/$F284)</f>
        <v/>
      </c>
      <c r="M284" s="20" t="str">
        <f aca="false">IF(OR($C284="",N(J284)=0,$G284=""),"",($G284-J284)/J284)</f>
        <v/>
      </c>
      <c r="N284" s="20" t="str">
        <f aca="false">IF(OR($C284="",N(K284)=0,$H284=""),"",($H284-K284)/K284)</f>
        <v/>
      </c>
      <c r="O284" s="21" t="str">
        <f aca="false">IF($C284="","",IF(ISNA(MATCH($C284,Parts!$A$5:$A$204,0)),"Part not found",IF(OR(N(M284)&gt;'Part Summary'!$B$4,N(N284)&gt;'Part Summary'!$B$4),"OVER QUOTE",IF(AND(M284&lt;&gt;"",N284&lt;&gt;"",M284&lt;-'Part Summary'!$B$4,N284&lt;-'Part Summary'!$B$4),"Faster than quoted","OK"))))</f>
        <v/>
      </c>
    </row>
    <row r="285" customFormat="false" ht="15" hidden="false" customHeight="false" outlineLevel="0" collapsed="false">
      <c r="A285" s="17"/>
      <c r="B285" s="14"/>
      <c r="C285" s="14"/>
      <c r="D285" s="14"/>
      <c r="E285" s="14"/>
      <c r="F285" s="15"/>
      <c r="G285" s="15"/>
      <c r="H285" s="15"/>
      <c r="I285" s="14"/>
      <c r="J285" s="18" t="str">
        <f aca="false">IF($C285="","",IFERROR(INDEX(Parts!$E$5:$E$204,MATCH($C285,Parts!$A$5:$A$204,0)),""))</f>
        <v/>
      </c>
      <c r="K285" s="18" t="str">
        <f aca="false">IF($C285="","",IFERROR(N($F285)*INDEX(Parts!$F$5:$F$204,MATCH($C285,Parts!$A$5:$A$204,0))/60,""))</f>
        <v/>
      </c>
      <c r="L285" s="19" t="str">
        <f aca="false">IF(OR($C285="",N($F285)=0),"",N($H285)*60/$F285)</f>
        <v/>
      </c>
      <c r="M285" s="20" t="str">
        <f aca="false">IF(OR($C285="",N(J285)=0,$G285=""),"",($G285-J285)/J285)</f>
        <v/>
      </c>
      <c r="N285" s="20" t="str">
        <f aca="false">IF(OR($C285="",N(K285)=0,$H285=""),"",($H285-K285)/K285)</f>
        <v/>
      </c>
      <c r="O285" s="21" t="str">
        <f aca="false">IF($C285="","",IF(ISNA(MATCH($C285,Parts!$A$5:$A$204,0)),"Part not found",IF(OR(N(M285)&gt;'Part Summary'!$B$4,N(N285)&gt;'Part Summary'!$B$4),"OVER QUOTE",IF(AND(M285&lt;&gt;"",N285&lt;&gt;"",M285&lt;-'Part Summary'!$B$4,N285&lt;-'Part Summary'!$B$4),"Faster than quoted","OK"))))</f>
        <v/>
      </c>
    </row>
    <row r="286" customFormat="false" ht="15" hidden="false" customHeight="false" outlineLevel="0" collapsed="false">
      <c r="A286" s="17"/>
      <c r="B286" s="14"/>
      <c r="C286" s="14"/>
      <c r="D286" s="14"/>
      <c r="E286" s="14"/>
      <c r="F286" s="15"/>
      <c r="G286" s="15"/>
      <c r="H286" s="15"/>
      <c r="I286" s="14"/>
      <c r="J286" s="18" t="str">
        <f aca="false">IF($C286="","",IFERROR(INDEX(Parts!$E$5:$E$204,MATCH($C286,Parts!$A$5:$A$204,0)),""))</f>
        <v/>
      </c>
      <c r="K286" s="18" t="str">
        <f aca="false">IF($C286="","",IFERROR(N($F286)*INDEX(Parts!$F$5:$F$204,MATCH($C286,Parts!$A$5:$A$204,0))/60,""))</f>
        <v/>
      </c>
      <c r="L286" s="19" t="str">
        <f aca="false">IF(OR($C286="",N($F286)=0),"",N($H286)*60/$F286)</f>
        <v/>
      </c>
      <c r="M286" s="20" t="str">
        <f aca="false">IF(OR($C286="",N(J286)=0,$G286=""),"",($G286-J286)/J286)</f>
        <v/>
      </c>
      <c r="N286" s="20" t="str">
        <f aca="false">IF(OR($C286="",N(K286)=0,$H286=""),"",($H286-K286)/K286)</f>
        <v/>
      </c>
      <c r="O286" s="21" t="str">
        <f aca="false">IF($C286="","",IF(ISNA(MATCH($C286,Parts!$A$5:$A$204,0)),"Part not found",IF(OR(N(M286)&gt;'Part Summary'!$B$4,N(N286)&gt;'Part Summary'!$B$4),"OVER QUOTE",IF(AND(M286&lt;&gt;"",N286&lt;&gt;"",M286&lt;-'Part Summary'!$B$4,N286&lt;-'Part Summary'!$B$4),"Faster than quoted","OK"))))</f>
        <v/>
      </c>
    </row>
    <row r="287" customFormat="false" ht="15" hidden="false" customHeight="false" outlineLevel="0" collapsed="false">
      <c r="A287" s="17"/>
      <c r="B287" s="14"/>
      <c r="C287" s="14"/>
      <c r="D287" s="14"/>
      <c r="E287" s="14"/>
      <c r="F287" s="15"/>
      <c r="G287" s="15"/>
      <c r="H287" s="15"/>
      <c r="I287" s="14"/>
      <c r="J287" s="18" t="str">
        <f aca="false">IF($C287="","",IFERROR(INDEX(Parts!$E$5:$E$204,MATCH($C287,Parts!$A$5:$A$204,0)),""))</f>
        <v/>
      </c>
      <c r="K287" s="18" t="str">
        <f aca="false">IF($C287="","",IFERROR(N($F287)*INDEX(Parts!$F$5:$F$204,MATCH($C287,Parts!$A$5:$A$204,0))/60,""))</f>
        <v/>
      </c>
      <c r="L287" s="19" t="str">
        <f aca="false">IF(OR($C287="",N($F287)=0),"",N($H287)*60/$F287)</f>
        <v/>
      </c>
      <c r="M287" s="20" t="str">
        <f aca="false">IF(OR($C287="",N(J287)=0,$G287=""),"",($G287-J287)/J287)</f>
        <v/>
      </c>
      <c r="N287" s="20" t="str">
        <f aca="false">IF(OR($C287="",N(K287)=0,$H287=""),"",($H287-K287)/K287)</f>
        <v/>
      </c>
      <c r="O287" s="21" t="str">
        <f aca="false">IF($C287="","",IF(ISNA(MATCH($C287,Parts!$A$5:$A$204,0)),"Part not found",IF(OR(N(M287)&gt;'Part Summary'!$B$4,N(N287)&gt;'Part Summary'!$B$4),"OVER QUOTE",IF(AND(M287&lt;&gt;"",N287&lt;&gt;"",M287&lt;-'Part Summary'!$B$4,N287&lt;-'Part Summary'!$B$4),"Faster than quoted","OK"))))</f>
        <v/>
      </c>
    </row>
    <row r="288" customFormat="false" ht="15" hidden="false" customHeight="false" outlineLevel="0" collapsed="false">
      <c r="A288" s="17"/>
      <c r="B288" s="14"/>
      <c r="C288" s="14"/>
      <c r="D288" s="14"/>
      <c r="E288" s="14"/>
      <c r="F288" s="15"/>
      <c r="G288" s="15"/>
      <c r="H288" s="15"/>
      <c r="I288" s="14"/>
      <c r="J288" s="18" t="str">
        <f aca="false">IF($C288="","",IFERROR(INDEX(Parts!$E$5:$E$204,MATCH($C288,Parts!$A$5:$A$204,0)),""))</f>
        <v/>
      </c>
      <c r="K288" s="18" t="str">
        <f aca="false">IF($C288="","",IFERROR(N($F288)*INDEX(Parts!$F$5:$F$204,MATCH($C288,Parts!$A$5:$A$204,0))/60,""))</f>
        <v/>
      </c>
      <c r="L288" s="19" t="str">
        <f aca="false">IF(OR($C288="",N($F288)=0),"",N($H288)*60/$F288)</f>
        <v/>
      </c>
      <c r="M288" s="20" t="str">
        <f aca="false">IF(OR($C288="",N(J288)=0,$G288=""),"",($G288-J288)/J288)</f>
        <v/>
      </c>
      <c r="N288" s="20" t="str">
        <f aca="false">IF(OR($C288="",N(K288)=0,$H288=""),"",($H288-K288)/K288)</f>
        <v/>
      </c>
      <c r="O288" s="21" t="str">
        <f aca="false">IF($C288="","",IF(ISNA(MATCH($C288,Parts!$A$5:$A$204,0)),"Part not found",IF(OR(N(M288)&gt;'Part Summary'!$B$4,N(N288)&gt;'Part Summary'!$B$4),"OVER QUOTE",IF(AND(M288&lt;&gt;"",N288&lt;&gt;"",M288&lt;-'Part Summary'!$B$4,N288&lt;-'Part Summary'!$B$4),"Faster than quoted","OK"))))</f>
        <v/>
      </c>
    </row>
    <row r="289" customFormat="false" ht="15" hidden="false" customHeight="false" outlineLevel="0" collapsed="false">
      <c r="A289" s="17"/>
      <c r="B289" s="14"/>
      <c r="C289" s="14"/>
      <c r="D289" s="14"/>
      <c r="E289" s="14"/>
      <c r="F289" s="15"/>
      <c r="G289" s="15"/>
      <c r="H289" s="15"/>
      <c r="I289" s="14"/>
      <c r="J289" s="18" t="str">
        <f aca="false">IF($C289="","",IFERROR(INDEX(Parts!$E$5:$E$204,MATCH($C289,Parts!$A$5:$A$204,0)),""))</f>
        <v/>
      </c>
      <c r="K289" s="18" t="str">
        <f aca="false">IF($C289="","",IFERROR(N($F289)*INDEX(Parts!$F$5:$F$204,MATCH($C289,Parts!$A$5:$A$204,0))/60,""))</f>
        <v/>
      </c>
      <c r="L289" s="19" t="str">
        <f aca="false">IF(OR($C289="",N($F289)=0),"",N($H289)*60/$F289)</f>
        <v/>
      </c>
      <c r="M289" s="20" t="str">
        <f aca="false">IF(OR($C289="",N(J289)=0,$G289=""),"",($G289-J289)/J289)</f>
        <v/>
      </c>
      <c r="N289" s="20" t="str">
        <f aca="false">IF(OR($C289="",N(K289)=0,$H289=""),"",($H289-K289)/K289)</f>
        <v/>
      </c>
      <c r="O289" s="21" t="str">
        <f aca="false">IF($C289="","",IF(ISNA(MATCH($C289,Parts!$A$5:$A$204,0)),"Part not found",IF(OR(N(M289)&gt;'Part Summary'!$B$4,N(N289)&gt;'Part Summary'!$B$4),"OVER QUOTE",IF(AND(M289&lt;&gt;"",N289&lt;&gt;"",M289&lt;-'Part Summary'!$B$4,N289&lt;-'Part Summary'!$B$4),"Faster than quoted","OK"))))</f>
        <v/>
      </c>
    </row>
    <row r="290" customFormat="false" ht="15" hidden="false" customHeight="false" outlineLevel="0" collapsed="false">
      <c r="A290" s="17"/>
      <c r="B290" s="14"/>
      <c r="C290" s="14"/>
      <c r="D290" s="14"/>
      <c r="E290" s="14"/>
      <c r="F290" s="15"/>
      <c r="G290" s="15"/>
      <c r="H290" s="15"/>
      <c r="I290" s="14"/>
      <c r="J290" s="18" t="str">
        <f aca="false">IF($C290="","",IFERROR(INDEX(Parts!$E$5:$E$204,MATCH($C290,Parts!$A$5:$A$204,0)),""))</f>
        <v/>
      </c>
      <c r="K290" s="18" t="str">
        <f aca="false">IF($C290="","",IFERROR(N($F290)*INDEX(Parts!$F$5:$F$204,MATCH($C290,Parts!$A$5:$A$204,0))/60,""))</f>
        <v/>
      </c>
      <c r="L290" s="19" t="str">
        <f aca="false">IF(OR($C290="",N($F290)=0),"",N($H290)*60/$F290)</f>
        <v/>
      </c>
      <c r="M290" s="20" t="str">
        <f aca="false">IF(OR($C290="",N(J290)=0,$G290=""),"",($G290-J290)/J290)</f>
        <v/>
      </c>
      <c r="N290" s="20" t="str">
        <f aca="false">IF(OR($C290="",N(K290)=0,$H290=""),"",($H290-K290)/K290)</f>
        <v/>
      </c>
      <c r="O290" s="21" t="str">
        <f aca="false">IF($C290="","",IF(ISNA(MATCH($C290,Parts!$A$5:$A$204,0)),"Part not found",IF(OR(N(M290)&gt;'Part Summary'!$B$4,N(N290)&gt;'Part Summary'!$B$4),"OVER QUOTE",IF(AND(M290&lt;&gt;"",N290&lt;&gt;"",M290&lt;-'Part Summary'!$B$4,N290&lt;-'Part Summary'!$B$4),"Faster than quoted","OK"))))</f>
        <v/>
      </c>
    </row>
    <row r="291" customFormat="false" ht="15" hidden="false" customHeight="false" outlineLevel="0" collapsed="false">
      <c r="A291" s="17"/>
      <c r="B291" s="14"/>
      <c r="C291" s="14"/>
      <c r="D291" s="14"/>
      <c r="E291" s="14"/>
      <c r="F291" s="15"/>
      <c r="G291" s="15"/>
      <c r="H291" s="15"/>
      <c r="I291" s="14"/>
      <c r="J291" s="18" t="str">
        <f aca="false">IF($C291="","",IFERROR(INDEX(Parts!$E$5:$E$204,MATCH($C291,Parts!$A$5:$A$204,0)),""))</f>
        <v/>
      </c>
      <c r="K291" s="18" t="str">
        <f aca="false">IF($C291="","",IFERROR(N($F291)*INDEX(Parts!$F$5:$F$204,MATCH($C291,Parts!$A$5:$A$204,0))/60,""))</f>
        <v/>
      </c>
      <c r="L291" s="19" t="str">
        <f aca="false">IF(OR($C291="",N($F291)=0),"",N($H291)*60/$F291)</f>
        <v/>
      </c>
      <c r="M291" s="20" t="str">
        <f aca="false">IF(OR($C291="",N(J291)=0,$G291=""),"",($G291-J291)/J291)</f>
        <v/>
      </c>
      <c r="N291" s="20" t="str">
        <f aca="false">IF(OR($C291="",N(K291)=0,$H291=""),"",($H291-K291)/K291)</f>
        <v/>
      </c>
      <c r="O291" s="21" t="str">
        <f aca="false">IF($C291="","",IF(ISNA(MATCH($C291,Parts!$A$5:$A$204,0)),"Part not found",IF(OR(N(M291)&gt;'Part Summary'!$B$4,N(N291)&gt;'Part Summary'!$B$4),"OVER QUOTE",IF(AND(M291&lt;&gt;"",N291&lt;&gt;"",M291&lt;-'Part Summary'!$B$4,N291&lt;-'Part Summary'!$B$4),"Faster than quoted","OK"))))</f>
        <v/>
      </c>
    </row>
    <row r="292" customFormat="false" ht="15" hidden="false" customHeight="false" outlineLevel="0" collapsed="false">
      <c r="A292" s="17"/>
      <c r="B292" s="14"/>
      <c r="C292" s="14"/>
      <c r="D292" s="14"/>
      <c r="E292" s="14"/>
      <c r="F292" s="15"/>
      <c r="G292" s="15"/>
      <c r="H292" s="15"/>
      <c r="I292" s="14"/>
      <c r="J292" s="18" t="str">
        <f aca="false">IF($C292="","",IFERROR(INDEX(Parts!$E$5:$E$204,MATCH($C292,Parts!$A$5:$A$204,0)),""))</f>
        <v/>
      </c>
      <c r="K292" s="18" t="str">
        <f aca="false">IF($C292="","",IFERROR(N($F292)*INDEX(Parts!$F$5:$F$204,MATCH($C292,Parts!$A$5:$A$204,0))/60,""))</f>
        <v/>
      </c>
      <c r="L292" s="19" t="str">
        <f aca="false">IF(OR($C292="",N($F292)=0),"",N($H292)*60/$F292)</f>
        <v/>
      </c>
      <c r="M292" s="20" t="str">
        <f aca="false">IF(OR($C292="",N(J292)=0,$G292=""),"",($G292-J292)/J292)</f>
        <v/>
      </c>
      <c r="N292" s="20" t="str">
        <f aca="false">IF(OR($C292="",N(K292)=0,$H292=""),"",($H292-K292)/K292)</f>
        <v/>
      </c>
      <c r="O292" s="21" t="str">
        <f aca="false">IF($C292="","",IF(ISNA(MATCH($C292,Parts!$A$5:$A$204,0)),"Part not found",IF(OR(N(M292)&gt;'Part Summary'!$B$4,N(N292)&gt;'Part Summary'!$B$4),"OVER QUOTE",IF(AND(M292&lt;&gt;"",N292&lt;&gt;"",M292&lt;-'Part Summary'!$B$4,N292&lt;-'Part Summary'!$B$4),"Faster than quoted","OK"))))</f>
        <v/>
      </c>
    </row>
    <row r="293" customFormat="false" ht="15" hidden="false" customHeight="false" outlineLevel="0" collapsed="false">
      <c r="A293" s="17"/>
      <c r="B293" s="14"/>
      <c r="C293" s="14"/>
      <c r="D293" s="14"/>
      <c r="E293" s="14"/>
      <c r="F293" s="15"/>
      <c r="G293" s="15"/>
      <c r="H293" s="15"/>
      <c r="I293" s="14"/>
      <c r="J293" s="18" t="str">
        <f aca="false">IF($C293="","",IFERROR(INDEX(Parts!$E$5:$E$204,MATCH($C293,Parts!$A$5:$A$204,0)),""))</f>
        <v/>
      </c>
      <c r="K293" s="18" t="str">
        <f aca="false">IF($C293="","",IFERROR(N($F293)*INDEX(Parts!$F$5:$F$204,MATCH($C293,Parts!$A$5:$A$204,0))/60,""))</f>
        <v/>
      </c>
      <c r="L293" s="19" t="str">
        <f aca="false">IF(OR($C293="",N($F293)=0),"",N($H293)*60/$F293)</f>
        <v/>
      </c>
      <c r="M293" s="20" t="str">
        <f aca="false">IF(OR($C293="",N(J293)=0,$G293=""),"",($G293-J293)/J293)</f>
        <v/>
      </c>
      <c r="N293" s="20" t="str">
        <f aca="false">IF(OR($C293="",N(K293)=0,$H293=""),"",($H293-K293)/K293)</f>
        <v/>
      </c>
      <c r="O293" s="21" t="str">
        <f aca="false">IF($C293="","",IF(ISNA(MATCH($C293,Parts!$A$5:$A$204,0)),"Part not found",IF(OR(N(M293)&gt;'Part Summary'!$B$4,N(N293)&gt;'Part Summary'!$B$4),"OVER QUOTE",IF(AND(M293&lt;&gt;"",N293&lt;&gt;"",M293&lt;-'Part Summary'!$B$4,N293&lt;-'Part Summary'!$B$4),"Faster than quoted","OK"))))</f>
        <v/>
      </c>
    </row>
    <row r="294" customFormat="false" ht="15" hidden="false" customHeight="false" outlineLevel="0" collapsed="false">
      <c r="A294" s="17"/>
      <c r="B294" s="14"/>
      <c r="C294" s="14"/>
      <c r="D294" s="14"/>
      <c r="E294" s="14"/>
      <c r="F294" s="15"/>
      <c r="G294" s="15"/>
      <c r="H294" s="15"/>
      <c r="I294" s="14"/>
      <c r="J294" s="18" t="str">
        <f aca="false">IF($C294="","",IFERROR(INDEX(Parts!$E$5:$E$204,MATCH($C294,Parts!$A$5:$A$204,0)),""))</f>
        <v/>
      </c>
      <c r="K294" s="18" t="str">
        <f aca="false">IF($C294="","",IFERROR(N($F294)*INDEX(Parts!$F$5:$F$204,MATCH($C294,Parts!$A$5:$A$204,0))/60,""))</f>
        <v/>
      </c>
      <c r="L294" s="19" t="str">
        <f aca="false">IF(OR($C294="",N($F294)=0),"",N($H294)*60/$F294)</f>
        <v/>
      </c>
      <c r="M294" s="20" t="str">
        <f aca="false">IF(OR($C294="",N(J294)=0,$G294=""),"",($G294-J294)/J294)</f>
        <v/>
      </c>
      <c r="N294" s="20" t="str">
        <f aca="false">IF(OR($C294="",N(K294)=0,$H294=""),"",($H294-K294)/K294)</f>
        <v/>
      </c>
      <c r="O294" s="21" t="str">
        <f aca="false">IF($C294="","",IF(ISNA(MATCH($C294,Parts!$A$5:$A$204,0)),"Part not found",IF(OR(N(M294)&gt;'Part Summary'!$B$4,N(N294)&gt;'Part Summary'!$B$4),"OVER QUOTE",IF(AND(M294&lt;&gt;"",N294&lt;&gt;"",M294&lt;-'Part Summary'!$B$4,N294&lt;-'Part Summary'!$B$4),"Faster than quoted","OK"))))</f>
        <v/>
      </c>
    </row>
    <row r="295" customFormat="false" ht="15" hidden="false" customHeight="false" outlineLevel="0" collapsed="false">
      <c r="A295" s="17"/>
      <c r="B295" s="14"/>
      <c r="C295" s="14"/>
      <c r="D295" s="14"/>
      <c r="E295" s="14"/>
      <c r="F295" s="15"/>
      <c r="G295" s="15"/>
      <c r="H295" s="15"/>
      <c r="I295" s="14"/>
      <c r="J295" s="18" t="str">
        <f aca="false">IF($C295="","",IFERROR(INDEX(Parts!$E$5:$E$204,MATCH($C295,Parts!$A$5:$A$204,0)),""))</f>
        <v/>
      </c>
      <c r="K295" s="18" t="str">
        <f aca="false">IF($C295="","",IFERROR(N($F295)*INDEX(Parts!$F$5:$F$204,MATCH($C295,Parts!$A$5:$A$204,0))/60,""))</f>
        <v/>
      </c>
      <c r="L295" s="19" t="str">
        <f aca="false">IF(OR($C295="",N($F295)=0),"",N($H295)*60/$F295)</f>
        <v/>
      </c>
      <c r="M295" s="20" t="str">
        <f aca="false">IF(OR($C295="",N(J295)=0,$G295=""),"",($G295-J295)/J295)</f>
        <v/>
      </c>
      <c r="N295" s="20" t="str">
        <f aca="false">IF(OR($C295="",N(K295)=0,$H295=""),"",($H295-K295)/K295)</f>
        <v/>
      </c>
      <c r="O295" s="21" t="str">
        <f aca="false">IF($C295="","",IF(ISNA(MATCH($C295,Parts!$A$5:$A$204,0)),"Part not found",IF(OR(N(M295)&gt;'Part Summary'!$B$4,N(N295)&gt;'Part Summary'!$B$4),"OVER QUOTE",IF(AND(M295&lt;&gt;"",N295&lt;&gt;"",M295&lt;-'Part Summary'!$B$4,N295&lt;-'Part Summary'!$B$4),"Faster than quoted","OK"))))</f>
        <v/>
      </c>
    </row>
    <row r="296" customFormat="false" ht="15" hidden="false" customHeight="false" outlineLevel="0" collapsed="false">
      <c r="A296" s="17"/>
      <c r="B296" s="14"/>
      <c r="C296" s="14"/>
      <c r="D296" s="14"/>
      <c r="E296" s="14"/>
      <c r="F296" s="15"/>
      <c r="G296" s="15"/>
      <c r="H296" s="15"/>
      <c r="I296" s="14"/>
      <c r="J296" s="18" t="str">
        <f aca="false">IF($C296="","",IFERROR(INDEX(Parts!$E$5:$E$204,MATCH($C296,Parts!$A$5:$A$204,0)),""))</f>
        <v/>
      </c>
      <c r="K296" s="18" t="str">
        <f aca="false">IF($C296="","",IFERROR(N($F296)*INDEX(Parts!$F$5:$F$204,MATCH($C296,Parts!$A$5:$A$204,0))/60,""))</f>
        <v/>
      </c>
      <c r="L296" s="19" t="str">
        <f aca="false">IF(OR($C296="",N($F296)=0),"",N($H296)*60/$F296)</f>
        <v/>
      </c>
      <c r="M296" s="20" t="str">
        <f aca="false">IF(OR($C296="",N(J296)=0,$G296=""),"",($G296-J296)/J296)</f>
        <v/>
      </c>
      <c r="N296" s="20" t="str">
        <f aca="false">IF(OR($C296="",N(K296)=0,$H296=""),"",($H296-K296)/K296)</f>
        <v/>
      </c>
      <c r="O296" s="21" t="str">
        <f aca="false">IF($C296="","",IF(ISNA(MATCH($C296,Parts!$A$5:$A$204,0)),"Part not found",IF(OR(N(M296)&gt;'Part Summary'!$B$4,N(N296)&gt;'Part Summary'!$B$4),"OVER QUOTE",IF(AND(M296&lt;&gt;"",N296&lt;&gt;"",M296&lt;-'Part Summary'!$B$4,N296&lt;-'Part Summary'!$B$4),"Faster than quoted","OK"))))</f>
        <v/>
      </c>
    </row>
    <row r="297" customFormat="false" ht="15" hidden="false" customHeight="false" outlineLevel="0" collapsed="false">
      <c r="A297" s="17"/>
      <c r="B297" s="14"/>
      <c r="C297" s="14"/>
      <c r="D297" s="14"/>
      <c r="E297" s="14"/>
      <c r="F297" s="15"/>
      <c r="G297" s="15"/>
      <c r="H297" s="15"/>
      <c r="I297" s="14"/>
      <c r="J297" s="18" t="str">
        <f aca="false">IF($C297="","",IFERROR(INDEX(Parts!$E$5:$E$204,MATCH($C297,Parts!$A$5:$A$204,0)),""))</f>
        <v/>
      </c>
      <c r="K297" s="18" t="str">
        <f aca="false">IF($C297="","",IFERROR(N($F297)*INDEX(Parts!$F$5:$F$204,MATCH($C297,Parts!$A$5:$A$204,0))/60,""))</f>
        <v/>
      </c>
      <c r="L297" s="19" t="str">
        <f aca="false">IF(OR($C297="",N($F297)=0),"",N($H297)*60/$F297)</f>
        <v/>
      </c>
      <c r="M297" s="20" t="str">
        <f aca="false">IF(OR($C297="",N(J297)=0,$G297=""),"",($G297-J297)/J297)</f>
        <v/>
      </c>
      <c r="N297" s="20" t="str">
        <f aca="false">IF(OR($C297="",N(K297)=0,$H297=""),"",($H297-K297)/K297)</f>
        <v/>
      </c>
      <c r="O297" s="21" t="str">
        <f aca="false">IF($C297="","",IF(ISNA(MATCH($C297,Parts!$A$5:$A$204,0)),"Part not found",IF(OR(N(M297)&gt;'Part Summary'!$B$4,N(N297)&gt;'Part Summary'!$B$4),"OVER QUOTE",IF(AND(M297&lt;&gt;"",N297&lt;&gt;"",M297&lt;-'Part Summary'!$B$4,N297&lt;-'Part Summary'!$B$4),"Faster than quoted","OK"))))</f>
        <v/>
      </c>
    </row>
    <row r="298" customFormat="false" ht="15" hidden="false" customHeight="false" outlineLevel="0" collapsed="false">
      <c r="A298" s="17"/>
      <c r="B298" s="14"/>
      <c r="C298" s="14"/>
      <c r="D298" s="14"/>
      <c r="E298" s="14"/>
      <c r="F298" s="15"/>
      <c r="G298" s="15"/>
      <c r="H298" s="15"/>
      <c r="I298" s="14"/>
      <c r="J298" s="18" t="str">
        <f aca="false">IF($C298="","",IFERROR(INDEX(Parts!$E$5:$E$204,MATCH($C298,Parts!$A$5:$A$204,0)),""))</f>
        <v/>
      </c>
      <c r="K298" s="18" t="str">
        <f aca="false">IF($C298="","",IFERROR(N($F298)*INDEX(Parts!$F$5:$F$204,MATCH($C298,Parts!$A$5:$A$204,0))/60,""))</f>
        <v/>
      </c>
      <c r="L298" s="19" t="str">
        <f aca="false">IF(OR($C298="",N($F298)=0),"",N($H298)*60/$F298)</f>
        <v/>
      </c>
      <c r="M298" s="20" t="str">
        <f aca="false">IF(OR($C298="",N(J298)=0,$G298=""),"",($G298-J298)/J298)</f>
        <v/>
      </c>
      <c r="N298" s="20" t="str">
        <f aca="false">IF(OR($C298="",N(K298)=0,$H298=""),"",($H298-K298)/K298)</f>
        <v/>
      </c>
      <c r="O298" s="21" t="str">
        <f aca="false">IF($C298="","",IF(ISNA(MATCH($C298,Parts!$A$5:$A$204,0)),"Part not found",IF(OR(N(M298)&gt;'Part Summary'!$B$4,N(N298)&gt;'Part Summary'!$B$4),"OVER QUOTE",IF(AND(M298&lt;&gt;"",N298&lt;&gt;"",M298&lt;-'Part Summary'!$B$4,N298&lt;-'Part Summary'!$B$4),"Faster than quoted","OK"))))</f>
        <v/>
      </c>
    </row>
    <row r="299" customFormat="false" ht="15" hidden="false" customHeight="false" outlineLevel="0" collapsed="false">
      <c r="A299" s="17"/>
      <c r="B299" s="14"/>
      <c r="C299" s="14"/>
      <c r="D299" s="14"/>
      <c r="E299" s="14"/>
      <c r="F299" s="15"/>
      <c r="G299" s="15"/>
      <c r="H299" s="15"/>
      <c r="I299" s="14"/>
      <c r="J299" s="18" t="str">
        <f aca="false">IF($C299="","",IFERROR(INDEX(Parts!$E$5:$E$204,MATCH($C299,Parts!$A$5:$A$204,0)),""))</f>
        <v/>
      </c>
      <c r="K299" s="18" t="str">
        <f aca="false">IF($C299="","",IFERROR(N($F299)*INDEX(Parts!$F$5:$F$204,MATCH($C299,Parts!$A$5:$A$204,0))/60,""))</f>
        <v/>
      </c>
      <c r="L299" s="19" t="str">
        <f aca="false">IF(OR($C299="",N($F299)=0),"",N($H299)*60/$F299)</f>
        <v/>
      </c>
      <c r="M299" s="20" t="str">
        <f aca="false">IF(OR($C299="",N(J299)=0,$G299=""),"",($G299-J299)/J299)</f>
        <v/>
      </c>
      <c r="N299" s="20" t="str">
        <f aca="false">IF(OR($C299="",N(K299)=0,$H299=""),"",($H299-K299)/K299)</f>
        <v/>
      </c>
      <c r="O299" s="21" t="str">
        <f aca="false">IF($C299="","",IF(ISNA(MATCH($C299,Parts!$A$5:$A$204,0)),"Part not found",IF(OR(N(M299)&gt;'Part Summary'!$B$4,N(N299)&gt;'Part Summary'!$B$4),"OVER QUOTE",IF(AND(M299&lt;&gt;"",N299&lt;&gt;"",M299&lt;-'Part Summary'!$B$4,N299&lt;-'Part Summary'!$B$4),"Faster than quoted","OK"))))</f>
        <v/>
      </c>
    </row>
    <row r="300" customFormat="false" ht="15" hidden="false" customHeight="false" outlineLevel="0" collapsed="false">
      <c r="A300" s="17"/>
      <c r="B300" s="14"/>
      <c r="C300" s="14"/>
      <c r="D300" s="14"/>
      <c r="E300" s="14"/>
      <c r="F300" s="15"/>
      <c r="G300" s="15"/>
      <c r="H300" s="15"/>
      <c r="I300" s="14"/>
      <c r="J300" s="18" t="str">
        <f aca="false">IF($C300="","",IFERROR(INDEX(Parts!$E$5:$E$204,MATCH($C300,Parts!$A$5:$A$204,0)),""))</f>
        <v/>
      </c>
      <c r="K300" s="18" t="str">
        <f aca="false">IF($C300="","",IFERROR(N($F300)*INDEX(Parts!$F$5:$F$204,MATCH($C300,Parts!$A$5:$A$204,0))/60,""))</f>
        <v/>
      </c>
      <c r="L300" s="19" t="str">
        <f aca="false">IF(OR($C300="",N($F300)=0),"",N($H300)*60/$F300)</f>
        <v/>
      </c>
      <c r="M300" s="20" t="str">
        <f aca="false">IF(OR($C300="",N(J300)=0,$G300=""),"",($G300-J300)/J300)</f>
        <v/>
      </c>
      <c r="N300" s="20" t="str">
        <f aca="false">IF(OR($C300="",N(K300)=0,$H300=""),"",($H300-K300)/K300)</f>
        <v/>
      </c>
      <c r="O300" s="21" t="str">
        <f aca="false">IF($C300="","",IF(ISNA(MATCH($C300,Parts!$A$5:$A$204,0)),"Part not found",IF(OR(N(M300)&gt;'Part Summary'!$B$4,N(N300)&gt;'Part Summary'!$B$4),"OVER QUOTE",IF(AND(M300&lt;&gt;"",N300&lt;&gt;"",M300&lt;-'Part Summary'!$B$4,N300&lt;-'Part Summary'!$B$4),"Faster than quoted","OK"))))</f>
        <v/>
      </c>
    </row>
    <row r="301" customFormat="false" ht="15" hidden="false" customHeight="false" outlineLevel="0" collapsed="false">
      <c r="A301" s="17"/>
      <c r="B301" s="14"/>
      <c r="C301" s="14"/>
      <c r="D301" s="14"/>
      <c r="E301" s="14"/>
      <c r="F301" s="15"/>
      <c r="G301" s="15"/>
      <c r="H301" s="15"/>
      <c r="I301" s="14"/>
      <c r="J301" s="18" t="str">
        <f aca="false">IF($C301="","",IFERROR(INDEX(Parts!$E$5:$E$204,MATCH($C301,Parts!$A$5:$A$204,0)),""))</f>
        <v/>
      </c>
      <c r="K301" s="18" t="str">
        <f aca="false">IF($C301="","",IFERROR(N($F301)*INDEX(Parts!$F$5:$F$204,MATCH($C301,Parts!$A$5:$A$204,0))/60,""))</f>
        <v/>
      </c>
      <c r="L301" s="19" t="str">
        <f aca="false">IF(OR($C301="",N($F301)=0),"",N($H301)*60/$F301)</f>
        <v/>
      </c>
      <c r="M301" s="20" t="str">
        <f aca="false">IF(OR($C301="",N(J301)=0,$G301=""),"",($G301-J301)/J301)</f>
        <v/>
      </c>
      <c r="N301" s="20" t="str">
        <f aca="false">IF(OR($C301="",N(K301)=0,$H301=""),"",($H301-K301)/K301)</f>
        <v/>
      </c>
      <c r="O301" s="21" t="str">
        <f aca="false">IF($C301="","",IF(ISNA(MATCH($C301,Parts!$A$5:$A$204,0)),"Part not found",IF(OR(N(M301)&gt;'Part Summary'!$B$4,N(N301)&gt;'Part Summary'!$B$4),"OVER QUOTE",IF(AND(M301&lt;&gt;"",N301&lt;&gt;"",M301&lt;-'Part Summary'!$B$4,N301&lt;-'Part Summary'!$B$4),"Faster than quoted","OK"))))</f>
        <v/>
      </c>
    </row>
    <row r="302" customFormat="false" ht="15" hidden="false" customHeight="false" outlineLevel="0" collapsed="false">
      <c r="A302" s="17"/>
      <c r="B302" s="14"/>
      <c r="C302" s="14"/>
      <c r="D302" s="14"/>
      <c r="E302" s="14"/>
      <c r="F302" s="15"/>
      <c r="G302" s="15"/>
      <c r="H302" s="15"/>
      <c r="I302" s="14"/>
      <c r="J302" s="18" t="str">
        <f aca="false">IF($C302="","",IFERROR(INDEX(Parts!$E$5:$E$204,MATCH($C302,Parts!$A$5:$A$204,0)),""))</f>
        <v/>
      </c>
      <c r="K302" s="18" t="str">
        <f aca="false">IF($C302="","",IFERROR(N($F302)*INDEX(Parts!$F$5:$F$204,MATCH($C302,Parts!$A$5:$A$204,0))/60,""))</f>
        <v/>
      </c>
      <c r="L302" s="19" t="str">
        <f aca="false">IF(OR($C302="",N($F302)=0),"",N($H302)*60/$F302)</f>
        <v/>
      </c>
      <c r="M302" s="20" t="str">
        <f aca="false">IF(OR($C302="",N(J302)=0,$G302=""),"",($G302-J302)/J302)</f>
        <v/>
      </c>
      <c r="N302" s="20" t="str">
        <f aca="false">IF(OR($C302="",N(K302)=0,$H302=""),"",($H302-K302)/K302)</f>
        <v/>
      </c>
      <c r="O302" s="21" t="str">
        <f aca="false">IF($C302="","",IF(ISNA(MATCH($C302,Parts!$A$5:$A$204,0)),"Part not found",IF(OR(N(M302)&gt;'Part Summary'!$B$4,N(N302)&gt;'Part Summary'!$B$4),"OVER QUOTE",IF(AND(M302&lt;&gt;"",N302&lt;&gt;"",M302&lt;-'Part Summary'!$B$4,N302&lt;-'Part Summary'!$B$4),"Faster than quoted","OK"))))</f>
        <v/>
      </c>
    </row>
    <row r="303" customFormat="false" ht="15" hidden="false" customHeight="false" outlineLevel="0" collapsed="false">
      <c r="A303" s="17"/>
      <c r="B303" s="14"/>
      <c r="C303" s="14"/>
      <c r="D303" s="14"/>
      <c r="E303" s="14"/>
      <c r="F303" s="15"/>
      <c r="G303" s="15"/>
      <c r="H303" s="15"/>
      <c r="I303" s="14"/>
      <c r="J303" s="18" t="str">
        <f aca="false">IF($C303="","",IFERROR(INDEX(Parts!$E$5:$E$204,MATCH($C303,Parts!$A$5:$A$204,0)),""))</f>
        <v/>
      </c>
      <c r="K303" s="18" t="str">
        <f aca="false">IF($C303="","",IFERROR(N($F303)*INDEX(Parts!$F$5:$F$204,MATCH($C303,Parts!$A$5:$A$204,0))/60,""))</f>
        <v/>
      </c>
      <c r="L303" s="19" t="str">
        <f aca="false">IF(OR($C303="",N($F303)=0),"",N($H303)*60/$F303)</f>
        <v/>
      </c>
      <c r="M303" s="20" t="str">
        <f aca="false">IF(OR($C303="",N(J303)=0,$G303=""),"",($G303-J303)/J303)</f>
        <v/>
      </c>
      <c r="N303" s="20" t="str">
        <f aca="false">IF(OR($C303="",N(K303)=0,$H303=""),"",($H303-K303)/K303)</f>
        <v/>
      </c>
      <c r="O303" s="21" t="str">
        <f aca="false">IF($C303="","",IF(ISNA(MATCH($C303,Parts!$A$5:$A$204,0)),"Part not found",IF(OR(N(M303)&gt;'Part Summary'!$B$4,N(N303)&gt;'Part Summary'!$B$4),"OVER QUOTE",IF(AND(M303&lt;&gt;"",N303&lt;&gt;"",M303&lt;-'Part Summary'!$B$4,N303&lt;-'Part Summary'!$B$4),"Faster than quoted","OK"))))</f>
        <v/>
      </c>
    </row>
    <row r="304" customFormat="false" ht="15" hidden="false" customHeight="false" outlineLevel="0" collapsed="false">
      <c r="A304" s="17"/>
      <c r="B304" s="14"/>
      <c r="C304" s="14"/>
      <c r="D304" s="14"/>
      <c r="E304" s="14"/>
      <c r="F304" s="15"/>
      <c r="G304" s="15"/>
      <c r="H304" s="15"/>
      <c r="I304" s="14"/>
      <c r="J304" s="18" t="str">
        <f aca="false">IF($C304="","",IFERROR(INDEX(Parts!$E$5:$E$204,MATCH($C304,Parts!$A$5:$A$204,0)),""))</f>
        <v/>
      </c>
      <c r="K304" s="18" t="str">
        <f aca="false">IF($C304="","",IFERROR(N($F304)*INDEX(Parts!$F$5:$F$204,MATCH($C304,Parts!$A$5:$A$204,0))/60,""))</f>
        <v/>
      </c>
      <c r="L304" s="19" t="str">
        <f aca="false">IF(OR($C304="",N($F304)=0),"",N($H304)*60/$F304)</f>
        <v/>
      </c>
      <c r="M304" s="20" t="str">
        <f aca="false">IF(OR($C304="",N(J304)=0,$G304=""),"",($G304-J304)/J304)</f>
        <v/>
      </c>
      <c r="N304" s="20" t="str">
        <f aca="false">IF(OR($C304="",N(K304)=0,$H304=""),"",($H304-K304)/K304)</f>
        <v/>
      </c>
      <c r="O304" s="21" t="str">
        <f aca="false">IF($C304="","",IF(ISNA(MATCH($C304,Parts!$A$5:$A$204,0)),"Part not found",IF(OR(N(M304)&gt;'Part Summary'!$B$4,N(N304)&gt;'Part Summary'!$B$4),"OVER QUOTE",IF(AND(M304&lt;&gt;"",N304&lt;&gt;"",M304&lt;-'Part Summary'!$B$4,N304&lt;-'Part Summary'!$B$4),"Faster than quoted","OK"))))</f>
        <v/>
      </c>
    </row>
    <row r="305" customFormat="false" ht="15" hidden="false" customHeight="false" outlineLevel="0" collapsed="false">
      <c r="A305" s="17"/>
      <c r="B305" s="14"/>
      <c r="C305" s="14"/>
      <c r="D305" s="14"/>
      <c r="E305" s="14"/>
      <c r="F305" s="15"/>
      <c r="G305" s="15"/>
      <c r="H305" s="15"/>
      <c r="I305" s="14"/>
      <c r="J305" s="18" t="str">
        <f aca="false">IF($C305="","",IFERROR(INDEX(Parts!$E$5:$E$204,MATCH($C305,Parts!$A$5:$A$204,0)),""))</f>
        <v/>
      </c>
      <c r="K305" s="18" t="str">
        <f aca="false">IF($C305="","",IFERROR(N($F305)*INDEX(Parts!$F$5:$F$204,MATCH($C305,Parts!$A$5:$A$204,0))/60,""))</f>
        <v/>
      </c>
      <c r="L305" s="19" t="str">
        <f aca="false">IF(OR($C305="",N($F305)=0),"",N($H305)*60/$F305)</f>
        <v/>
      </c>
      <c r="M305" s="20" t="str">
        <f aca="false">IF(OR($C305="",N(J305)=0,$G305=""),"",($G305-J305)/J305)</f>
        <v/>
      </c>
      <c r="N305" s="20" t="str">
        <f aca="false">IF(OR($C305="",N(K305)=0,$H305=""),"",($H305-K305)/K305)</f>
        <v/>
      </c>
      <c r="O305" s="21" t="str">
        <f aca="false">IF($C305="","",IF(ISNA(MATCH($C305,Parts!$A$5:$A$204,0)),"Part not found",IF(OR(N(M305)&gt;'Part Summary'!$B$4,N(N305)&gt;'Part Summary'!$B$4),"OVER QUOTE",IF(AND(M305&lt;&gt;"",N305&lt;&gt;"",M305&lt;-'Part Summary'!$B$4,N305&lt;-'Part Summary'!$B$4),"Faster than quoted","OK"))))</f>
        <v/>
      </c>
    </row>
    <row r="306" customFormat="false" ht="15" hidden="false" customHeight="false" outlineLevel="0" collapsed="false">
      <c r="A306" s="17"/>
      <c r="B306" s="14"/>
      <c r="C306" s="14"/>
      <c r="D306" s="14"/>
      <c r="E306" s="14"/>
      <c r="F306" s="15"/>
      <c r="G306" s="15"/>
      <c r="H306" s="15"/>
      <c r="I306" s="14"/>
      <c r="J306" s="18" t="str">
        <f aca="false">IF($C306="","",IFERROR(INDEX(Parts!$E$5:$E$204,MATCH($C306,Parts!$A$5:$A$204,0)),""))</f>
        <v/>
      </c>
      <c r="K306" s="18" t="str">
        <f aca="false">IF($C306="","",IFERROR(N($F306)*INDEX(Parts!$F$5:$F$204,MATCH($C306,Parts!$A$5:$A$204,0))/60,""))</f>
        <v/>
      </c>
      <c r="L306" s="19" t="str">
        <f aca="false">IF(OR($C306="",N($F306)=0),"",N($H306)*60/$F306)</f>
        <v/>
      </c>
      <c r="M306" s="20" t="str">
        <f aca="false">IF(OR($C306="",N(J306)=0,$G306=""),"",($G306-J306)/J306)</f>
        <v/>
      </c>
      <c r="N306" s="20" t="str">
        <f aca="false">IF(OR($C306="",N(K306)=0,$H306=""),"",($H306-K306)/K306)</f>
        <v/>
      </c>
      <c r="O306" s="21" t="str">
        <f aca="false">IF($C306="","",IF(ISNA(MATCH($C306,Parts!$A$5:$A$204,0)),"Part not found",IF(OR(N(M306)&gt;'Part Summary'!$B$4,N(N306)&gt;'Part Summary'!$B$4),"OVER QUOTE",IF(AND(M306&lt;&gt;"",N306&lt;&gt;"",M306&lt;-'Part Summary'!$B$4,N306&lt;-'Part Summary'!$B$4),"Faster than quoted","OK"))))</f>
        <v/>
      </c>
    </row>
    <row r="307" customFormat="false" ht="15" hidden="false" customHeight="false" outlineLevel="0" collapsed="false">
      <c r="A307" s="17"/>
      <c r="B307" s="14"/>
      <c r="C307" s="14"/>
      <c r="D307" s="14"/>
      <c r="E307" s="14"/>
      <c r="F307" s="15"/>
      <c r="G307" s="15"/>
      <c r="H307" s="15"/>
      <c r="I307" s="14"/>
      <c r="J307" s="18" t="str">
        <f aca="false">IF($C307="","",IFERROR(INDEX(Parts!$E$5:$E$204,MATCH($C307,Parts!$A$5:$A$204,0)),""))</f>
        <v/>
      </c>
      <c r="K307" s="18" t="str">
        <f aca="false">IF($C307="","",IFERROR(N($F307)*INDEX(Parts!$F$5:$F$204,MATCH($C307,Parts!$A$5:$A$204,0))/60,""))</f>
        <v/>
      </c>
      <c r="L307" s="19" t="str">
        <f aca="false">IF(OR($C307="",N($F307)=0),"",N($H307)*60/$F307)</f>
        <v/>
      </c>
      <c r="M307" s="20" t="str">
        <f aca="false">IF(OR($C307="",N(J307)=0,$G307=""),"",($G307-J307)/J307)</f>
        <v/>
      </c>
      <c r="N307" s="20" t="str">
        <f aca="false">IF(OR($C307="",N(K307)=0,$H307=""),"",($H307-K307)/K307)</f>
        <v/>
      </c>
      <c r="O307" s="21" t="str">
        <f aca="false">IF($C307="","",IF(ISNA(MATCH($C307,Parts!$A$5:$A$204,0)),"Part not found",IF(OR(N(M307)&gt;'Part Summary'!$B$4,N(N307)&gt;'Part Summary'!$B$4),"OVER QUOTE",IF(AND(M307&lt;&gt;"",N307&lt;&gt;"",M307&lt;-'Part Summary'!$B$4,N307&lt;-'Part Summary'!$B$4),"Faster than quoted","OK"))))</f>
        <v/>
      </c>
    </row>
    <row r="308" customFormat="false" ht="15" hidden="false" customHeight="false" outlineLevel="0" collapsed="false">
      <c r="A308" s="17"/>
      <c r="B308" s="14"/>
      <c r="C308" s="14"/>
      <c r="D308" s="14"/>
      <c r="E308" s="14"/>
      <c r="F308" s="15"/>
      <c r="G308" s="15"/>
      <c r="H308" s="15"/>
      <c r="I308" s="14"/>
      <c r="J308" s="18" t="str">
        <f aca="false">IF($C308="","",IFERROR(INDEX(Parts!$E$5:$E$204,MATCH($C308,Parts!$A$5:$A$204,0)),""))</f>
        <v/>
      </c>
      <c r="K308" s="18" t="str">
        <f aca="false">IF($C308="","",IFERROR(N($F308)*INDEX(Parts!$F$5:$F$204,MATCH($C308,Parts!$A$5:$A$204,0))/60,""))</f>
        <v/>
      </c>
      <c r="L308" s="19" t="str">
        <f aca="false">IF(OR($C308="",N($F308)=0),"",N($H308)*60/$F308)</f>
        <v/>
      </c>
      <c r="M308" s="20" t="str">
        <f aca="false">IF(OR($C308="",N(J308)=0,$G308=""),"",($G308-J308)/J308)</f>
        <v/>
      </c>
      <c r="N308" s="20" t="str">
        <f aca="false">IF(OR($C308="",N(K308)=0,$H308=""),"",($H308-K308)/K308)</f>
        <v/>
      </c>
      <c r="O308" s="21" t="str">
        <f aca="false">IF($C308="","",IF(ISNA(MATCH($C308,Parts!$A$5:$A$204,0)),"Part not found",IF(OR(N(M308)&gt;'Part Summary'!$B$4,N(N308)&gt;'Part Summary'!$B$4),"OVER QUOTE",IF(AND(M308&lt;&gt;"",N308&lt;&gt;"",M308&lt;-'Part Summary'!$B$4,N308&lt;-'Part Summary'!$B$4),"Faster than quoted","OK"))))</f>
        <v/>
      </c>
    </row>
    <row r="309" customFormat="false" ht="15" hidden="false" customHeight="false" outlineLevel="0" collapsed="false">
      <c r="A309" s="17"/>
      <c r="B309" s="14"/>
      <c r="C309" s="14"/>
      <c r="D309" s="14"/>
      <c r="E309" s="14"/>
      <c r="F309" s="15"/>
      <c r="G309" s="15"/>
      <c r="H309" s="15"/>
      <c r="I309" s="14"/>
      <c r="J309" s="18" t="str">
        <f aca="false">IF($C309="","",IFERROR(INDEX(Parts!$E$5:$E$204,MATCH($C309,Parts!$A$5:$A$204,0)),""))</f>
        <v/>
      </c>
      <c r="K309" s="18" t="str">
        <f aca="false">IF($C309="","",IFERROR(N($F309)*INDEX(Parts!$F$5:$F$204,MATCH($C309,Parts!$A$5:$A$204,0))/60,""))</f>
        <v/>
      </c>
      <c r="L309" s="19" t="str">
        <f aca="false">IF(OR($C309="",N($F309)=0),"",N($H309)*60/$F309)</f>
        <v/>
      </c>
      <c r="M309" s="20" t="str">
        <f aca="false">IF(OR($C309="",N(J309)=0,$G309=""),"",($G309-J309)/J309)</f>
        <v/>
      </c>
      <c r="N309" s="20" t="str">
        <f aca="false">IF(OR($C309="",N(K309)=0,$H309=""),"",($H309-K309)/K309)</f>
        <v/>
      </c>
      <c r="O309" s="21" t="str">
        <f aca="false">IF($C309="","",IF(ISNA(MATCH($C309,Parts!$A$5:$A$204,0)),"Part not found",IF(OR(N(M309)&gt;'Part Summary'!$B$4,N(N309)&gt;'Part Summary'!$B$4),"OVER QUOTE",IF(AND(M309&lt;&gt;"",N309&lt;&gt;"",M309&lt;-'Part Summary'!$B$4,N309&lt;-'Part Summary'!$B$4),"Faster than quoted","OK"))))</f>
        <v/>
      </c>
    </row>
    <row r="310" customFormat="false" ht="15" hidden="false" customHeight="false" outlineLevel="0" collapsed="false">
      <c r="A310" s="17"/>
      <c r="B310" s="14"/>
      <c r="C310" s="14"/>
      <c r="D310" s="14"/>
      <c r="E310" s="14"/>
      <c r="F310" s="15"/>
      <c r="G310" s="15"/>
      <c r="H310" s="15"/>
      <c r="I310" s="14"/>
      <c r="J310" s="18" t="str">
        <f aca="false">IF($C310="","",IFERROR(INDEX(Parts!$E$5:$E$204,MATCH($C310,Parts!$A$5:$A$204,0)),""))</f>
        <v/>
      </c>
      <c r="K310" s="18" t="str">
        <f aca="false">IF($C310="","",IFERROR(N($F310)*INDEX(Parts!$F$5:$F$204,MATCH($C310,Parts!$A$5:$A$204,0))/60,""))</f>
        <v/>
      </c>
      <c r="L310" s="19" t="str">
        <f aca="false">IF(OR($C310="",N($F310)=0),"",N($H310)*60/$F310)</f>
        <v/>
      </c>
      <c r="M310" s="20" t="str">
        <f aca="false">IF(OR($C310="",N(J310)=0,$G310=""),"",($G310-J310)/J310)</f>
        <v/>
      </c>
      <c r="N310" s="20" t="str">
        <f aca="false">IF(OR($C310="",N(K310)=0,$H310=""),"",($H310-K310)/K310)</f>
        <v/>
      </c>
      <c r="O310" s="21" t="str">
        <f aca="false">IF($C310="","",IF(ISNA(MATCH($C310,Parts!$A$5:$A$204,0)),"Part not found",IF(OR(N(M310)&gt;'Part Summary'!$B$4,N(N310)&gt;'Part Summary'!$B$4),"OVER QUOTE",IF(AND(M310&lt;&gt;"",N310&lt;&gt;"",M310&lt;-'Part Summary'!$B$4,N310&lt;-'Part Summary'!$B$4),"Faster than quoted","OK"))))</f>
        <v/>
      </c>
    </row>
    <row r="311" customFormat="false" ht="15" hidden="false" customHeight="false" outlineLevel="0" collapsed="false">
      <c r="A311" s="17"/>
      <c r="B311" s="14"/>
      <c r="C311" s="14"/>
      <c r="D311" s="14"/>
      <c r="E311" s="14"/>
      <c r="F311" s="15"/>
      <c r="G311" s="15"/>
      <c r="H311" s="15"/>
      <c r="I311" s="14"/>
      <c r="J311" s="18" t="str">
        <f aca="false">IF($C311="","",IFERROR(INDEX(Parts!$E$5:$E$204,MATCH($C311,Parts!$A$5:$A$204,0)),""))</f>
        <v/>
      </c>
      <c r="K311" s="18" t="str">
        <f aca="false">IF($C311="","",IFERROR(N($F311)*INDEX(Parts!$F$5:$F$204,MATCH($C311,Parts!$A$5:$A$204,0))/60,""))</f>
        <v/>
      </c>
      <c r="L311" s="19" t="str">
        <f aca="false">IF(OR($C311="",N($F311)=0),"",N($H311)*60/$F311)</f>
        <v/>
      </c>
      <c r="M311" s="20" t="str">
        <f aca="false">IF(OR($C311="",N(J311)=0,$G311=""),"",($G311-J311)/J311)</f>
        <v/>
      </c>
      <c r="N311" s="20" t="str">
        <f aca="false">IF(OR($C311="",N(K311)=0,$H311=""),"",($H311-K311)/K311)</f>
        <v/>
      </c>
      <c r="O311" s="21" t="str">
        <f aca="false">IF($C311="","",IF(ISNA(MATCH($C311,Parts!$A$5:$A$204,0)),"Part not found",IF(OR(N(M311)&gt;'Part Summary'!$B$4,N(N311)&gt;'Part Summary'!$B$4),"OVER QUOTE",IF(AND(M311&lt;&gt;"",N311&lt;&gt;"",M311&lt;-'Part Summary'!$B$4,N311&lt;-'Part Summary'!$B$4),"Faster than quoted","OK"))))</f>
        <v/>
      </c>
    </row>
    <row r="312" customFormat="false" ht="15" hidden="false" customHeight="false" outlineLevel="0" collapsed="false">
      <c r="A312" s="17"/>
      <c r="B312" s="14"/>
      <c r="C312" s="14"/>
      <c r="D312" s="14"/>
      <c r="E312" s="14"/>
      <c r="F312" s="15"/>
      <c r="G312" s="15"/>
      <c r="H312" s="15"/>
      <c r="I312" s="14"/>
      <c r="J312" s="18" t="str">
        <f aca="false">IF($C312="","",IFERROR(INDEX(Parts!$E$5:$E$204,MATCH($C312,Parts!$A$5:$A$204,0)),""))</f>
        <v/>
      </c>
      <c r="K312" s="18" t="str">
        <f aca="false">IF($C312="","",IFERROR(N($F312)*INDEX(Parts!$F$5:$F$204,MATCH($C312,Parts!$A$5:$A$204,0))/60,""))</f>
        <v/>
      </c>
      <c r="L312" s="19" t="str">
        <f aca="false">IF(OR($C312="",N($F312)=0),"",N($H312)*60/$F312)</f>
        <v/>
      </c>
      <c r="M312" s="20" t="str">
        <f aca="false">IF(OR($C312="",N(J312)=0,$G312=""),"",($G312-J312)/J312)</f>
        <v/>
      </c>
      <c r="N312" s="20" t="str">
        <f aca="false">IF(OR($C312="",N(K312)=0,$H312=""),"",($H312-K312)/K312)</f>
        <v/>
      </c>
      <c r="O312" s="21" t="str">
        <f aca="false">IF($C312="","",IF(ISNA(MATCH($C312,Parts!$A$5:$A$204,0)),"Part not found",IF(OR(N(M312)&gt;'Part Summary'!$B$4,N(N312)&gt;'Part Summary'!$B$4),"OVER QUOTE",IF(AND(M312&lt;&gt;"",N312&lt;&gt;"",M312&lt;-'Part Summary'!$B$4,N312&lt;-'Part Summary'!$B$4),"Faster than quoted","OK"))))</f>
        <v/>
      </c>
    </row>
    <row r="313" customFormat="false" ht="15" hidden="false" customHeight="false" outlineLevel="0" collapsed="false">
      <c r="A313" s="17"/>
      <c r="B313" s="14"/>
      <c r="C313" s="14"/>
      <c r="D313" s="14"/>
      <c r="E313" s="14"/>
      <c r="F313" s="15"/>
      <c r="G313" s="15"/>
      <c r="H313" s="15"/>
      <c r="I313" s="14"/>
      <c r="J313" s="18" t="str">
        <f aca="false">IF($C313="","",IFERROR(INDEX(Parts!$E$5:$E$204,MATCH($C313,Parts!$A$5:$A$204,0)),""))</f>
        <v/>
      </c>
      <c r="K313" s="18" t="str">
        <f aca="false">IF($C313="","",IFERROR(N($F313)*INDEX(Parts!$F$5:$F$204,MATCH($C313,Parts!$A$5:$A$204,0))/60,""))</f>
        <v/>
      </c>
      <c r="L313" s="19" t="str">
        <f aca="false">IF(OR($C313="",N($F313)=0),"",N($H313)*60/$F313)</f>
        <v/>
      </c>
      <c r="M313" s="20" t="str">
        <f aca="false">IF(OR($C313="",N(J313)=0,$G313=""),"",($G313-J313)/J313)</f>
        <v/>
      </c>
      <c r="N313" s="20" t="str">
        <f aca="false">IF(OR($C313="",N(K313)=0,$H313=""),"",($H313-K313)/K313)</f>
        <v/>
      </c>
      <c r="O313" s="21" t="str">
        <f aca="false">IF($C313="","",IF(ISNA(MATCH($C313,Parts!$A$5:$A$204,0)),"Part not found",IF(OR(N(M313)&gt;'Part Summary'!$B$4,N(N313)&gt;'Part Summary'!$B$4),"OVER QUOTE",IF(AND(M313&lt;&gt;"",N313&lt;&gt;"",M313&lt;-'Part Summary'!$B$4,N313&lt;-'Part Summary'!$B$4),"Faster than quoted","OK"))))</f>
        <v/>
      </c>
    </row>
    <row r="314" customFormat="false" ht="15" hidden="false" customHeight="false" outlineLevel="0" collapsed="false">
      <c r="A314" s="17"/>
      <c r="B314" s="14"/>
      <c r="C314" s="14"/>
      <c r="D314" s="14"/>
      <c r="E314" s="14"/>
      <c r="F314" s="15"/>
      <c r="G314" s="15"/>
      <c r="H314" s="15"/>
      <c r="I314" s="14"/>
      <c r="J314" s="18" t="str">
        <f aca="false">IF($C314="","",IFERROR(INDEX(Parts!$E$5:$E$204,MATCH($C314,Parts!$A$5:$A$204,0)),""))</f>
        <v/>
      </c>
      <c r="K314" s="18" t="str">
        <f aca="false">IF($C314="","",IFERROR(N($F314)*INDEX(Parts!$F$5:$F$204,MATCH($C314,Parts!$A$5:$A$204,0))/60,""))</f>
        <v/>
      </c>
      <c r="L314" s="19" t="str">
        <f aca="false">IF(OR($C314="",N($F314)=0),"",N($H314)*60/$F314)</f>
        <v/>
      </c>
      <c r="M314" s="20" t="str">
        <f aca="false">IF(OR($C314="",N(J314)=0,$G314=""),"",($G314-J314)/J314)</f>
        <v/>
      </c>
      <c r="N314" s="20" t="str">
        <f aca="false">IF(OR($C314="",N(K314)=0,$H314=""),"",($H314-K314)/K314)</f>
        <v/>
      </c>
      <c r="O314" s="21" t="str">
        <f aca="false">IF($C314="","",IF(ISNA(MATCH($C314,Parts!$A$5:$A$204,0)),"Part not found",IF(OR(N(M314)&gt;'Part Summary'!$B$4,N(N314)&gt;'Part Summary'!$B$4),"OVER QUOTE",IF(AND(M314&lt;&gt;"",N314&lt;&gt;"",M314&lt;-'Part Summary'!$B$4,N314&lt;-'Part Summary'!$B$4),"Faster than quoted","OK"))))</f>
        <v/>
      </c>
    </row>
    <row r="315" customFormat="false" ht="15" hidden="false" customHeight="false" outlineLevel="0" collapsed="false">
      <c r="A315" s="17"/>
      <c r="B315" s="14"/>
      <c r="C315" s="14"/>
      <c r="D315" s="14"/>
      <c r="E315" s="14"/>
      <c r="F315" s="15"/>
      <c r="G315" s="15"/>
      <c r="H315" s="15"/>
      <c r="I315" s="14"/>
      <c r="J315" s="18" t="str">
        <f aca="false">IF($C315="","",IFERROR(INDEX(Parts!$E$5:$E$204,MATCH($C315,Parts!$A$5:$A$204,0)),""))</f>
        <v/>
      </c>
      <c r="K315" s="18" t="str">
        <f aca="false">IF($C315="","",IFERROR(N($F315)*INDEX(Parts!$F$5:$F$204,MATCH($C315,Parts!$A$5:$A$204,0))/60,""))</f>
        <v/>
      </c>
      <c r="L315" s="19" t="str">
        <f aca="false">IF(OR($C315="",N($F315)=0),"",N($H315)*60/$F315)</f>
        <v/>
      </c>
      <c r="M315" s="20" t="str">
        <f aca="false">IF(OR($C315="",N(J315)=0,$G315=""),"",($G315-J315)/J315)</f>
        <v/>
      </c>
      <c r="N315" s="20" t="str">
        <f aca="false">IF(OR($C315="",N(K315)=0,$H315=""),"",($H315-K315)/K315)</f>
        <v/>
      </c>
      <c r="O315" s="21" t="str">
        <f aca="false">IF($C315="","",IF(ISNA(MATCH($C315,Parts!$A$5:$A$204,0)),"Part not found",IF(OR(N(M315)&gt;'Part Summary'!$B$4,N(N315)&gt;'Part Summary'!$B$4),"OVER QUOTE",IF(AND(M315&lt;&gt;"",N315&lt;&gt;"",M315&lt;-'Part Summary'!$B$4,N315&lt;-'Part Summary'!$B$4),"Faster than quoted","OK"))))</f>
        <v/>
      </c>
    </row>
    <row r="316" customFormat="false" ht="15" hidden="false" customHeight="false" outlineLevel="0" collapsed="false">
      <c r="A316" s="17"/>
      <c r="B316" s="14"/>
      <c r="C316" s="14"/>
      <c r="D316" s="14"/>
      <c r="E316" s="14"/>
      <c r="F316" s="15"/>
      <c r="G316" s="15"/>
      <c r="H316" s="15"/>
      <c r="I316" s="14"/>
      <c r="J316" s="18" t="str">
        <f aca="false">IF($C316="","",IFERROR(INDEX(Parts!$E$5:$E$204,MATCH($C316,Parts!$A$5:$A$204,0)),""))</f>
        <v/>
      </c>
      <c r="K316" s="18" t="str">
        <f aca="false">IF($C316="","",IFERROR(N($F316)*INDEX(Parts!$F$5:$F$204,MATCH($C316,Parts!$A$5:$A$204,0))/60,""))</f>
        <v/>
      </c>
      <c r="L316" s="19" t="str">
        <f aca="false">IF(OR($C316="",N($F316)=0),"",N($H316)*60/$F316)</f>
        <v/>
      </c>
      <c r="M316" s="20" t="str">
        <f aca="false">IF(OR($C316="",N(J316)=0,$G316=""),"",($G316-J316)/J316)</f>
        <v/>
      </c>
      <c r="N316" s="20" t="str">
        <f aca="false">IF(OR($C316="",N(K316)=0,$H316=""),"",($H316-K316)/K316)</f>
        <v/>
      </c>
      <c r="O316" s="21" t="str">
        <f aca="false">IF($C316="","",IF(ISNA(MATCH($C316,Parts!$A$5:$A$204,0)),"Part not found",IF(OR(N(M316)&gt;'Part Summary'!$B$4,N(N316)&gt;'Part Summary'!$B$4),"OVER QUOTE",IF(AND(M316&lt;&gt;"",N316&lt;&gt;"",M316&lt;-'Part Summary'!$B$4,N316&lt;-'Part Summary'!$B$4),"Faster than quoted","OK"))))</f>
        <v/>
      </c>
    </row>
    <row r="317" customFormat="false" ht="15" hidden="false" customHeight="false" outlineLevel="0" collapsed="false">
      <c r="A317" s="17"/>
      <c r="B317" s="14"/>
      <c r="C317" s="14"/>
      <c r="D317" s="14"/>
      <c r="E317" s="14"/>
      <c r="F317" s="15"/>
      <c r="G317" s="15"/>
      <c r="H317" s="15"/>
      <c r="I317" s="14"/>
      <c r="J317" s="18" t="str">
        <f aca="false">IF($C317="","",IFERROR(INDEX(Parts!$E$5:$E$204,MATCH($C317,Parts!$A$5:$A$204,0)),""))</f>
        <v/>
      </c>
      <c r="K317" s="18" t="str">
        <f aca="false">IF($C317="","",IFERROR(N($F317)*INDEX(Parts!$F$5:$F$204,MATCH($C317,Parts!$A$5:$A$204,0))/60,""))</f>
        <v/>
      </c>
      <c r="L317" s="19" t="str">
        <f aca="false">IF(OR($C317="",N($F317)=0),"",N($H317)*60/$F317)</f>
        <v/>
      </c>
      <c r="M317" s="20" t="str">
        <f aca="false">IF(OR($C317="",N(J317)=0,$G317=""),"",($G317-J317)/J317)</f>
        <v/>
      </c>
      <c r="N317" s="20" t="str">
        <f aca="false">IF(OR($C317="",N(K317)=0,$H317=""),"",($H317-K317)/K317)</f>
        <v/>
      </c>
      <c r="O317" s="21" t="str">
        <f aca="false">IF($C317="","",IF(ISNA(MATCH($C317,Parts!$A$5:$A$204,0)),"Part not found",IF(OR(N(M317)&gt;'Part Summary'!$B$4,N(N317)&gt;'Part Summary'!$B$4),"OVER QUOTE",IF(AND(M317&lt;&gt;"",N317&lt;&gt;"",M317&lt;-'Part Summary'!$B$4,N317&lt;-'Part Summary'!$B$4),"Faster than quoted","OK"))))</f>
        <v/>
      </c>
    </row>
    <row r="318" customFormat="false" ht="15" hidden="false" customHeight="false" outlineLevel="0" collapsed="false">
      <c r="A318" s="17"/>
      <c r="B318" s="14"/>
      <c r="C318" s="14"/>
      <c r="D318" s="14"/>
      <c r="E318" s="14"/>
      <c r="F318" s="15"/>
      <c r="G318" s="15"/>
      <c r="H318" s="15"/>
      <c r="I318" s="14"/>
      <c r="J318" s="18" t="str">
        <f aca="false">IF($C318="","",IFERROR(INDEX(Parts!$E$5:$E$204,MATCH($C318,Parts!$A$5:$A$204,0)),""))</f>
        <v/>
      </c>
      <c r="K318" s="18" t="str">
        <f aca="false">IF($C318="","",IFERROR(N($F318)*INDEX(Parts!$F$5:$F$204,MATCH($C318,Parts!$A$5:$A$204,0))/60,""))</f>
        <v/>
      </c>
      <c r="L318" s="19" t="str">
        <f aca="false">IF(OR($C318="",N($F318)=0),"",N($H318)*60/$F318)</f>
        <v/>
      </c>
      <c r="M318" s="20" t="str">
        <f aca="false">IF(OR($C318="",N(J318)=0,$G318=""),"",($G318-J318)/J318)</f>
        <v/>
      </c>
      <c r="N318" s="20" t="str">
        <f aca="false">IF(OR($C318="",N(K318)=0,$H318=""),"",($H318-K318)/K318)</f>
        <v/>
      </c>
      <c r="O318" s="21" t="str">
        <f aca="false">IF($C318="","",IF(ISNA(MATCH($C318,Parts!$A$5:$A$204,0)),"Part not found",IF(OR(N(M318)&gt;'Part Summary'!$B$4,N(N318)&gt;'Part Summary'!$B$4),"OVER QUOTE",IF(AND(M318&lt;&gt;"",N318&lt;&gt;"",M318&lt;-'Part Summary'!$B$4,N318&lt;-'Part Summary'!$B$4),"Faster than quoted","OK"))))</f>
        <v/>
      </c>
    </row>
    <row r="319" customFormat="false" ht="15" hidden="false" customHeight="false" outlineLevel="0" collapsed="false">
      <c r="A319" s="17"/>
      <c r="B319" s="14"/>
      <c r="C319" s="14"/>
      <c r="D319" s="14"/>
      <c r="E319" s="14"/>
      <c r="F319" s="15"/>
      <c r="G319" s="15"/>
      <c r="H319" s="15"/>
      <c r="I319" s="14"/>
      <c r="J319" s="18" t="str">
        <f aca="false">IF($C319="","",IFERROR(INDEX(Parts!$E$5:$E$204,MATCH($C319,Parts!$A$5:$A$204,0)),""))</f>
        <v/>
      </c>
      <c r="K319" s="18" t="str">
        <f aca="false">IF($C319="","",IFERROR(N($F319)*INDEX(Parts!$F$5:$F$204,MATCH($C319,Parts!$A$5:$A$204,0))/60,""))</f>
        <v/>
      </c>
      <c r="L319" s="19" t="str">
        <f aca="false">IF(OR($C319="",N($F319)=0),"",N($H319)*60/$F319)</f>
        <v/>
      </c>
      <c r="M319" s="20" t="str">
        <f aca="false">IF(OR($C319="",N(J319)=0,$G319=""),"",($G319-J319)/J319)</f>
        <v/>
      </c>
      <c r="N319" s="20" t="str">
        <f aca="false">IF(OR($C319="",N(K319)=0,$H319=""),"",($H319-K319)/K319)</f>
        <v/>
      </c>
      <c r="O319" s="21" t="str">
        <f aca="false">IF($C319="","",IF(ISNA(MATCH($C319,Parts!$A$5:$A$204,0)),"Part not found",IF(OR(N(M319)&gt;'Part Summary'!$B$4,N(N319)&gt;'Part Summary'!$B$4),"OVER QUOTE",IF(AND(M319&lt;&gt;"",N319&lt;&gt;"",M319&lt;-'Part Summary'!$B$4,N319&lt;-'Part Summary'!$B$4),"Faster than quoted","OK"))))</f>
        <v/>
      </c>
    </row>
    <row r="320" customFormat="false" ht="15" hidden="false" customHeight="false" outlineLevel="0" collapsed="false">
      <c r="A320" s="17"/>
      <c r="B320" s="14"/>
      <c r="C320" s="14"/>
      <c r="D320" s="14"/>
      <c r="E320" s="14"/>
      <c r="F320" s="15"/>
      <c r="G320" s="15"/>
      <c r="H320" s="15"/>
      <c r="I320" s="14"/>
      <c r="J320" s="18" t="str">
        <f aca="false">IF($C320="","",IFERROR(INDEX(Parts!$E$5:$E$204,MATCH($C320,Parts!$A$5:$A$204,0)),""))</f>
        <v/>
      </c>
      <c r="K320" s="18" t="str">
        <f aca="false">IF($C320="","",IFERROR(N($F320)*INDEX(Parts!$F$5:$F$204,MATCH($C320,Parts!$A$5:$A$204,0))/60,""))</f>
        <v/>
      </c>
      <c r="L320" s="19" t="str">
        <f aca="false">IF(OR($C320="",N($F320)=0),"",N($H320)*60/$F320)</f>
        <v/>
      </c>
      <c r="M320" s="20" t="str">
        <f aca="false">IF(OR($C320="",N(J320)=0,$G320=""),"",($G320-J320)/J320)</f>
        <v/>
      </c>
      <c r="N320" s="20" t="str">
        <f aca="false">IF(OR($C320="",N(K320)=0,$H320=""),"",($H320-K320)/K320)</f>
        <v/>
      </c>
      <c r="O320" s="21" t="str">
        <f aca="false">IF($C320="","",IF(ISNA(MATCH($C320,Parts!$A$5:$A$204,0)),"Part not found",IF(OR(N(M320)&gt;'Part Summary'!$B$4,N(N320)&gt;'Part Summary'!$B$4),"OVER QUOTE",IF(AND(M320&lt;&gt;"",N320&lt;&gt;"",M320&lt;-'Part Summary'!$B$4,N320&lt;-'Part Summary'!$B$4),"Faster than quoted","OK"))))</f>
        <v/>
      </c>
    </row>
    <row r="321" customFormat="false" ht="15" hidden="false" customHeight="false" outlineLevel="0" collapsed="false">
      <c r="A321" s="17"/>
      <c r="B321" s="14"/>
      <c r="C321" s="14"/>
      <c r="D321" s="14"/>
      <c r="E321" s="14"/>
      <c r="F321" s="15"/>
      <c r="G321" s="15"/>
      <c r="H321" s="15"/>
      <c r="I321" s="14"/>
      <c r="J321" s="18" t="str">
        <f aca="false">IF($C321="","",IFERROR(INDEX(Parts!$E$5:$E$204,MATCH($C321,Parts!$A$5:$A$204,0)),""))</f>
        <v/>
      </c>
      <c r="K321" s="18" t="str">
        <f aca="false">IF($C321="","",IFERROR(N($F321)*INDEX(Parts!$F$5:$F$204,MATCH($C321,Parts!$A$5:$A$204,0))/60,""))</f>
        <v/>
      </c>
      <c r="L321" s="19" t="str">
        <f aca="false">IF(OR($C321="",N($F321)=0),"",N($H321)*60/$F321)</f>
        <v/>
      </c>
      <c r="M321" s="20" t="str">
        <f aca="false">IF(OR($C321="",N(J321)=0,$G321=""),"",($G321-J321)/J321)</f>
        <v/>
      </c>
      <c r="N321" s="20" t="str">
        <f aca="false">IF(OR($C321="",N(K321)=0,$H321=""),"",($H321-K321)/K321)</f>
        <v/>
      </c>
      <c r="O321" s="21" t="str">
        <f aca="false">IF($C321="","",IF(ISNA(MATCH($C321,Parts!$A$5:$A$204,0)),"Part not found",IF(OR(N(M321)&gt;'Part Summary'!$B$4,N(N321)&gt;'Part Summary'!$B$4),"OVER QUOTE",IF(AND(M321&lt;&gt;"",N321&lt;&gt;"",M321&lt;-'Part Summary'!$B$4,N321&lt;-'Part Summary'!$B$4),"Faster than quoted","OK"))))</f>
        <v/>
      </c>
    </row>
    <row r="322" customFormat="false" ht="15" hidden="false" customHeight="false" outlineLevel="0" collapsed="false">
      <c r="A322" s="17"/>
      <c r="B322" s="14"/>
      <c r="C322" s="14"/>
      <c r="D322" s="14"/>
      <c r="E322" s="14"/>
      <c r="F322" s="15"/>
      <c r="G322" s="15"/>
      <c r="H322" s="15"/>
      <c r="I322" s="14"/>
      <c r="J322" s="18" t="str">
        <f aca="false">IF($C322="","",IFERROR(INDEX(Parts!$E$5:$E$204,MATCH($C322,Parts!$A$5:$A$204,0)),""))</f>
        <v/>
      </c>
      <c r="K322" s="18" t="str">
        <f aca="false">IF($C322="","",IFERROR(N($F322)*INDEX(Parts!$F$5:$F$204,MATCH($C322,Parts!$A$5:$A$204,0))/60,""))</f>
        <v/>
      </c>
      <c r="L322" s="19" t="str">
        <f aca="false">IF(OR($C322="",N($F322)=0),"",N($H322)*60/$F322)</f>
        <v/>
      </c>
      <c r="M322" s="20" t="str">
        <f aca="false">IF(OR($C322="",N(J322)=0,$G322=""),"",($G322-J322)/J322)</f>
        <v/>
      </c>
      <c r="N322" s="20" t="str">
        <f aca="false">IF(OR($C322="",N(K322)=0,$H322=""),"",($H322-K322)/K322)</f>
        <v/>
      </c>
      <c r="O322" s="21" t="str">
        <f aca="false">IF($C322="","",IF(ISNA(MATCH($C322,Parts!$A$5:$A$204,0)),"Part not found",IF(OR(N(M322)&gt;'Part Summary'!$B$4,N(N322)&gt;'Part Summary'!$B$4),"OVER QUOTE",IF(AND(M322&lt;&gt;"",N322&lt;&gt;"",M322&lt;-'Part Summary'!$B$4,N322&lt;-'Part Summary'!$B$4),"Faster than quoted","OK"))))</f>
        <v/>
      </c>
    </row>
    <row r="323" customFormat="false" ht="15" hidden="false" customHeight="false" outlineLevel="0" collapsed="false">
      <c r="A323" s="17"/>
      <c r="B323" s="14"/>
      <c r="C323" s="14"/>
      <c r="D323" s="14"/>
      <c r="E323" s="14"/>
      <c r="F323" s="15"/>
      <c r="G323" s="15"/>
      <c r="H323" s="15"/>
      <c r="I323" s="14"/>
      <c r="J323" s="18" t="str">
        <f aca="false">IF($C323="","",IFERROR(INDEX(Parts!$E$5:$E$204,MATCH($C323,Parts!$A$5:$A$204,0)),""))</f>
        <v/>
      </c>
      <c r="K323" s="18" t="str">
        <f aca="false">IF($C323="","",IFERROR(N($F323)*INDEX(Parts!$F$5:$F$204,MATCH($C323,Parts!$A$5:$A$204,0))/60,""))</f>
        <v/>
      </c>
      <c r="L323" s="19" t="str">
        <f aca="false">IF(OR($C323="",N($F323)=0),"",N($H323)*60/$F323)</f>
        <v/>
      </c>
      <c r="M323" s="20" t="str">
        <f aca="false">IF(OR($C323="",N(J323)=0,$G323=""),"",($G323-J323)/J323)</f>
        <v/>
      </c>
      <c r="N323" s="20" t="str">
        <f aca="false">IF(OR($C323="",N(K323)=0,$H323=""),"",($H323-K323)/K323)</f>
        <v/>
      </c>
      <c r="O323" s="21" t="str">
        <f aca="false">IF($C323="","",IF(ISNA(MATCH($C323,Parts!$A$5:$A$204,0)),"Part not found",IF(OR(N(M323)&gt;'Part Summary'!$B$4,N(N323)&gt;'Part Summary'!$B$4),"OVER QUOTE",IF(AND(M323&lt;&gt;"",N323&lt;&gt;"",M323&lt;-'Part Summary'!$B$4,N323&lt;-'Part Summary'!$B$4),"Faster than quoted","OK"))))</f>
        <v/>
      </c>
    </row>
    <row r="324" customFormat="false" ht="15" hidden="false" customHeight="false" outlineLevel="0" collapsed="false">
      <c r="A324" s="17"/>
      <c r="B324" s="14"/>
      <c r="C324" s="14"/>
      <c r="D324" s="14"/>
      <c r="E324" s="14"/>
      <c r="F324" s="15"/>
      <c r="G324" s="15"/>
      <c r="H324" s="15"/>
      <c r="I324" s="14"/>
      <c r="J324" s="18" t="str">
        <f aca="false">IF($C324="","",IFERROR(INDEX(Parts!$E$5:$E$204,MATCH($C324,Parts!$A$5:$A$204,0)),""))</f>
        <v/>
      </c>
      <c r="K324" s="18" t="str">
        <f aca="false">IF($C324="","",IFERROR(N($F324)*INDEX(Parts!$F$5:$F$204,MATCH($C324,Parts!$A$5:$A$204,0))/60,""))</f>
        <v/>
      </c>
      <c r="L324" s="19" t="str">
        <f aca="false">IF(OR($C324="",N($F324)=0),"",N($H324)*60/$F324)</f>
        <v/>
      </c>
      <c r="M324" s="20" t="str">
        <f aca="false">IF(OR($C324="",N(J324)=0,$G324=""),"",($G324-J324)/J324)</f>
        <v/>
      </c>
      <c r="N324" s="20" t="str">
        <f aca="false">IF(OR($C324="",N(K324)=0,$H324=""),"",($H324-K324)/K324)</f>
        <v/>
      </c>
      <c r="O324" s="21" t="str">
        <f aca="false">IF($C324="","",IF(ISNA(MATCH($C324,Parts!$A$5:$A$204,0)),"Part not found",IF(OR(N(M324)&gt;'Part Summary'!$B$4,N(N324)&gt;'Part Summary'!$B$4),"OVER QUOTE",IF(AND(M324&lt;&gt;"",N324&lt;&gt;"",M324&lt;-'Part Summary'!$B$4,N324&lt;-'Part Summary'!$B$4),"Faster than quoted","OK"))))</f>
        <v/>
      </c>
    </row>
    <row r="325" customFormat="false" ht="15" hidden="false" customHeight="false" outlineLevel="0" collapsed="false">
      <c r="A325" s="17"/>
      <c r="B325" s="14"/>
      <c r="C325" s="14"/>
      <c r="D325" s="14"/>
      <c r="E325" s="14"/>
      <c r="F325" s="15"/>
      <c r="G325" s="15"/>
      <c r="H325" s="15"/>
      <c r="I325" s="14"/>
      <c r="J325" s="18" t="str">
        <f aca="false">IF($C325="","",IFERROR(INDEX(Parts!$E$5:$E$204,MATCH($C325,Parts!$A$5:$A$204,0)),""))</f>
        <v/>
      </c>
      <c r="K325" s="18" t="str">
        <f aca="false">IF($C325="","",IFERROR(N($F325)*INDEX(Parts!$F$5:$F$204,MATCH($C325,Parts!$A$5:$A$204,0))/60,""))</f>
        <v/>
      </c>
      <c r="L325" s="19" t="str">
        <f aca="false">IF(OR($C325="",N($F325)=0),"",N($H325)*60/$F325)</f>
        <v/>
      </c>
      <c r="M325" s="20" t="str">
        <f aca="false">IF(OR($C325="",N(J325)=0,$G325=""),"",($G325-J325)/J325)</f>
        <v/>
      </c>
      <c r="N325" s="20" t="str">
        <f aca="false">IF(OR($C325="",N(K325)=0,$H325=""),"",($H325-K325)/K325)</f>
        <v/>
      </c>
      <c r="O325" s="21" t="str">
        <f aca="false">IF($C325="","",IF(ISNA(MATCH($C325,Parts!$A$5:$A$204,0)),"Part not found",IF(OR(N(M325)&gt;'Part Summary'!$B$4,N(N325)&gt;'Part Summary'!$B$4),"OVER QUOTE",IF(AND(M325&lt;&gt;"",N325&lt;&gt;"",M325&lt;-'Part Summary'!$B$4,N325&lt;-'Part Summary'!$B$4),"Faster than quoted","OK"))))</f>
        <v/>
      </c>
    </row>
    <row r="326" customFormat="false" ht="15" hidden="false" customHeight="false" outlineLevel="0" collapsed="false">
      <c r="A326" s="17"/>
      <c r="B326" s="14"/>
      <c r="C326" s="14"/>
      <c r="D326" s="14"/>
      <c r="E326" s="14"/>
      <c r="F326" s="15"/>
      <c r="G326" s="15"/>
      <c r="H326" s="15"/>
      <c r="I326" s="14"/>
      <c r="J326" s="18" t="str">
        <f aca="false">IF($C326="","",IFERROR(INDEX(Parts!$E$5:$E$204,MATCH($C326,Parts!$A$5:$A$204,0)),""))</f>
        <v/>
      </c>
      <c r="K326" s="18" t="str">
        <f aca="false">IF($C326="","",IFERROR(N($F326)*INDEX(Parts!$F$5:$F$204,MATCH($C326,Parts!$A$5:$A$204,0))/60,""))</f>
        <v/>
      </c>
      <c r="L326" s="19" t="str">
        <f aca="false">IF(OR($C326="",N($F326)=0),"",N($H326)*60/$F326)</f>
        <v/>
      </c>
      <c r="M326" s="20" t="str">
        <f aca="false">IF(OR($C326="",N(J326)=0,$G326=""),"",($G326-J326)/J326)</f>
        <v/>
      </c>
      <c r="N326" s="20" t="str">
        <f aca="false">IF(OR($C326="",N(K326)=0,$H326=""),"",($H326-K326)/K326)</f>
        <v/>
      </c>
      <c r="O326" s="21" t="str">
        <f aca="false">IF($C326="","",IF(ISNA(MATCH($C326,Parts!$A$5:$A$204,0)),"Part not found",IF(OR(N(M326)&gt;'Part Summary'!$B$4,N(N326)&gt;'Part Summary'!$B$4),"OVER QUOTE",IF(AND(M326&lt;&gt;"",N326&lt;&gt;"",M326&lt;-'Part Summary'!$B$4,N326&lt;-'Part Summary'!$B$4),"Faster than quoted","OK"))))</f>
        <v/>
      </c>
    </row>
    <row r="327" customFormat="false" ht="15" hidden="false" customHeight="false" outlineLevel="0" collapsed="false">
      <c r="A327" s="17"/>
      <c r="B327" s="14"/>
      <c r="C327" s="14"/>
      <c r="D327" s="14"/>
      <c r="E327" s="14"/>
      <c r="F327" s="15"/>
      <c r="G327" s="15"/>
      <c r="H327" s="15"/>
      <c r="I327" s="14"/>
      <c r="J327" s="18" t="str">
        <f aca="false">IF($C327="","",IFERROR(INDEX(Parts!$E$5:$E$204,MATCH($C327,Parts!$A$5:$A$204,0)),""))</f>
        <v/>
      </c>
      <c r="K327" s="18" t="str">
        <f aca="false">IF($C327="","",IFERROR(N($F327)*INDEX(Parts!$F$5:$F$204,MATCH($C327,Parts!$A$5:$A$204,0))/60,""))</f>
        <v/>
      </c>
      <c r="L327" s="19" t="str">
        <f aca="false">IF(OR($C327="",N($F327)=0),"",N($H327)*60/$F327)</f>
        <v/>
      </c>
      <c r="M327" s="20" t="str">
        <f aca="false">IF(OR($C327="",N(J327)=0,$G327=""),"",($G327-J327)/J327)</f>
        <v/>
      </c>
      <c r="N327" s="20" t="str">
        <f aca="false">IF(OR($C327="",N(K327)=0,$H327=""),"",($H327-K327)/K327)</f>
        <v/>
      </c>
      <c r="O327" s="21" t="str">
        <f aca="false">IF($C327="","",IF(ISNA(MATCH($C327,Parts!$A$5:$A$204,0)),"Part not found",IF(OR(N(M327)&gt;'Part Summary'!$B$4,N(N327)&gt;'Part Summary'!$B$4),"OVER QUOTE",IF(AND(M327&lt;&gt;"",N327&lt;&gt;"",M327&lt;-'Part Summary'!$B$4,N327&lt;-'Part Summary'!$B$4),"Faster than quoted","OK"))))</f>
        <v/>
      </c>
    </row>
    <row r="328" customFormat="false" ht="15" hidden="false" customHeight="false" outlineLevel="0" collapsed="false">
      <c r="A328" s="17"/>
      <c r="B328" s="14"/>
      <c r="C328" s="14"/>
      <c r="D328" s="14"/>
      <c r="E328" s="14"/>
      <c r="F328" s="15"/>
      <c r="G328" s="15"/>
      <c r="H328" s="15"/>
      <c r="I328" s="14"/>
      <c r="J328" s="18" t="str">
        <f aca="false">IF($C328="","",IFERROR(INDEX(Parts!$E$5:$E$204,MATCH($C328,Parts!$A$5:$A$204,0)),""))</f>
        <v/>
      </c>
      <c r="K328" s="18" t="str">
        <f aca="false">IF($C328="","",IFERROR(N($F328)*INDEX(Parts!$F$5:$F$204,MATCH($C328,Parts!$A$5:$A$204,0))/60,""))</f>
        <v/>
      </c>
      <c r="L328" s="19" t="str">
        <f aca="false">IF(OR($C328="",N($F328)=0),"",N($H328)*60/$F328)</f>
        <v/>
      </c>
      <c r="M328" s="20" t="str">
        <f aca="false">IF(OR($C328="",N(J328)=0,$G328=""),"",($G328-J328)/J328)</f>
        <v/>
      </c>
      <c r="N328" s="20" t="str">
        <f aca="false">IF(OR($C328="",N(K328)=0,$H328=""),"",($H328-K328)/K328)</f>
        <v/>
      </c>
      <c r="O328" s="21" t="str">
        <f aca="false">IF($C328="","",IF(ISNA(MATCH($C328,Parts!$A$5:$A$204,0)),"Part not found",IF(OR(N(M328)&gt;'Part Summary'!$B$4,N(N328)&gt;'Part Summary'!$B$4),"OVER QUOTE",IF(AND(M328&lt;&gt;"",N328&lt;&gt;"",M328&lt;-'Part Summary'!$B$4,N328&lt;-'Part Summary'!$B$4),"Faster than quoted","OK"))))</f>
        <v/>
      </c>
    </row>
    <row r="329" customFormat="false" ht="15" hidden="false" customHeight="false" outlineLevel="0" collapsed="false">
      <c r="A329" s="17"/>
      <c r="B329" s="14"/>
      <c r="C329" s="14"/>
      <c r="D329" s="14"/>
      <c r="E329" s="14"/>
      <c r="F329" s="15"/>
      <c r="G329" s="15"/>
      <c r="H329" s="15"/>
      <c r="I329" s="14"/>
      <c r="J329" s="18" t="str">
        <f aca="false">IF($C329="","",IFERROR(INDEX(Parts!$E$5:$E$204,MATCH($C329,Parts!$A$5:$A$204,0)),""))</f>
        <v/>
      </c>
      <c r="K329" s="18" t="str">
        <f aca="false">IF($C329="","",IFERROR(N($F329)*INDEX(Parts!$F$5:$F$204,MATCH($C329,Parts!$A$5:$A$204,0))/60,""))</f>
        <v/>
      </c>
      <c r="L329" s="19" t="str">
        <f aca="false">IF(OR($C329="",N($F329)=0),"",N($H329)*60/$F329)</f>
        <v/>
      </c>
      <c r="M329" s="20" t="str">
        <f aca="false">IF(OR($C329="",N(J329)=0,$G329=""),"",($G329-J329)/J329)</f>
        <v/>
      </c>
      <c r="N329" s="20" t="str">
        <f aca="false">IF(OR($C329="",N(K329)=0,$H329=""),"",($H329-K329)/K329)</f>
        <v/>
      </c>
      <c r="O329" s="21" t="str">
        <f aca="false">IF($C329="","",IF(ISNA(MATCH($C329,Parts!$A$5:$A$204,0)),"Part not found",IF(OR(N(M329)&gt;'Part Summary'!$B$4,N(N329)&gt;'Part Summary'!$B$4),"OVER QUOTE",IF(AND(M329&lt;&gt;"",N329&lt;&gt;"",M329&lt;-'Part Summary'!$B$4,N329&lt;-'Part Summary'!$B$4),"Faster than quoted","OK"))))</f>
        <v/>
      </c>
    </row>
    <row r="330" customFormat="false" ht="15" hidden="false" customHeight="false" outlineLevel="0" collapsed="false">
      <c r="A330" s="17"/>
      <c r="B330" s="14"/>
      <c r="C330" s="14"/>
      <c r="D330" s="14"/>
      <c r="E330" s="14"/>
      <c r="F330" s="15"/>
      <c r="G330" s="15"/>
      <c r="H330" s="15"/>
      <c r="I330" s="14"/>
      <c r="J330" s="18" t="str">
        <f aca="false">IF($C330="","",IFERROR(INDEX(Parts!$E$5:$E$204,MATCH($C330,Parts!$A$5:$A$204,0)),""))</f>
        <v/>
      </c>
      <c r="K330" s="18" t="str">
        <f aca="false">IF($C330="","",IFERROR(N($F330)*INDEX(Parts!$F$5:$F$204,MATCH($C330,Parts!$A$5:$A$204,0))/60,""))</f>
        <v/>
      </c>
      <c r="L330" s="19" t="str">
        <f aca="false">IF(OR($C330="",N($F330)=0),"",N($H330)*60/$F330)</f>
        <v/>
      </c>
      <c r="M330" s="20" t="str">
        <f aca="false">IF(OR($C330="",N(J330)=0,$G330=""),"",($G330-J330)/J330)</f>
        <v/>
      </c>
      <c r="N330" s="20" t="str">
        <f aca="false">IF(OR($C330="",N(K330)=0,$H330=""),"",($H330-K330)/K330)</f>
        <v/>
      </c>
      <c r="O330" s="21" t="str">
        <f aca="false">IF($C330="","",IF(ISNA(MATCH($C330,Parts!$A$5:$A$204,0)),"Part not found",IF(OR(N(M330)&gt;'Part Summary'!$B$4,N(N330)&gt;'Part Summary'!$B$4),"OVER QUOTE",IF(AND(M330&lt;&gt;"",N330&lt;&gt;"",M330&lt;-'Part Summary'!$B$4,N330&lt;-'Part Summary'!$B$4),"Faster than quoted","OK"))))</f>
        <v/>
      </c>
    </row>
    <row r="331" customFormat="false" ht="15" hidden="false" customHeight="false" outlineLevel="0" collapsed="false">
      <c r="A331" s="17"/>
      <c r="B331" s="14"/>
      <c r="C331" s="14"/>
      <c r="D331" s="14"/>
      <c r="E331" s="14"/>
      <c r="F331" s="15"/>
      <c r="G331" s="15"/>
      <c r="H331" s="15"/>
      <c r="I331" s="14"/>
      <c r="J331" s="18" t="str">
        <f aca="false">IF($C331="","",IFERROR(INDEX(Parts!$E$5:$E$204,MATCH($C331,Parts!$A$5:$A$204,0)),""))</f>
        <v/>
      </c>
      <c r="K331" s="18" t="str">
        <f aca="false">IF($C331="","",IFERROR(N($F331)*INDEX(Parts!$F$5:$F$204,MATCH($C331,Parts!$A$5:$A$204,0))/60,""))</f>
        <v/>
      </c>
      <c r="L331" s="19" t="str">
        <f aca="false">IF(OR($C331="",N($F331)=0),"",N($H331)*60/$F331)</f>
        <v/>
      </c>
      <c r="M331" s="20" t="str">
        <f aca="false">IF(OR($C331="",N(J331)=0,$G331=""),"",($G331-J331)/J331)</f>
        <v/>
      </c>
      <c r="N331" s="20" t="str">
        <f aca="false">IF(OR($C331="",N(K331)=0,$H331=""),"",($H331-K331)/K331)</f>
        <v/>
      </c>
      <c r="O331" s="21" t="str">
        <f aca="false">IF($C331="","",IF(ISNA(MATCH($C331,Parts!$A$5:$A$204,0)),"Part not found",IF(OR(N(M331)&gt;'Part Summary'!$B$4,N(N331)&gt;'Part Summary'!$B$4),"OVER QUOTE",IF(AND(M331&lt;&gt;"",N331&lt;&gt;"",M331&lt;-'Part Summary'!$B$4,N331&lt;-'Part Summary'!$B$4),"Faster than quoted","OK"))))</f>
        <v/>
      </c>
    </row>
    <row r="332" customFormat="false" ht="15" hidden="false" customHeight="false" outlineLevel="0" collapsed="false">
      <c r="A332" s="17"/>
      <c r="B332" s="14"/>
      <c r="C332" s="14"/>
      <c r="D332" s="14"/>
      <c r="E332" s="14"/>
      <c r="F332" s="15"/>
      <c r="G332" s="15"/>
      <c r="H332" s="15"/>
      <c r="I332" s="14"/>
      <c r="J332" s="18" t="str">
        <f aca="false">IF($C332="","",IFERROR(INDEX(Parts!$E$5:$E$204,MATCH($C332,Parts!$A$5:$A$204,0)),""))</f>
        <v/>
      </c>
      <c r="K332" s="18" t="str">
        <f aca="false">IF($C332="","",IFERROR(N($F332)*INDEX(Parts!$F$5:$F$204,MATCH($C332,Parts!$A$5:$A$204,0))/60,""))</f>
        <v/>
      </c>
      <c r="L332" s="19" t="str">
        <f aca="false">IF(OR($C332="",N($F332)=0),"",N($H332)*60/$F332)</f>
        <v/>
      </c>
      <c r="M332" s="20" t="str">
        <f aca="false">IF(OR($C332="",N(J332)=0,$G332=""),"",($G332-J332)/J332)</f>
        <v/>
      </c>
      <c r="N332" s="20" t="str">
        <f aca="false">IF(OR($C332="",N(K332)=0,$H332=""),"",($H332-K332)/K332)</f>
        <v/>
      </c>
      <c r="O332" s="21" t="str">
        <f aca="false">IF($C332="","",IF(ISNA(MATCH($C332,Parts!$A$5:$A$204,0)),"Part not found",IF(OR(N(M332)&gt;'Part Summary'!$B$4,N(N332)&gt;'Part Summary'!$B$4),"OVER QUOTE",IF(AND(M332&lt;&gt;"",N332&lt;&gt;"",M332&lt;-'Part Summary'!$B$4,N332&lt;-'Part Summary'!$B$4),"Faster than quoted","OK"))))</f>
        <v/>
      </c>
    </row>
    <row r="333" customFormat="false" ht="15" hidden="false" customHeight="false" outlineLevel="0" collapsed="false">
      <c r="A333" s="17"/>
      <c r="B333" s="14"/>
      <c r="C333" s="14"/>
      <c r="D333" s="14"/>
      <c r="E333" s="14"/>
      <c r="F333" s="15"/>
      <c r="G333" s="15"/>
      <c r="H333" s="15"/>
      <c r="I333" s="14"/>
      <c r="J333" s="18" t="str">
        <f aca="false">IF($C333="","",IFERROR(INDEX(Parts!$E$5:$E$204,MATCH($C333,Parts!$A$5:$A$204,0)),""))</f>
        <v/>
      </c>
      <c r="K333" s="18" t="str">
        <f aca="false">IF($C333="","",IFERROR(N($F333)*INDEX(Parts!$F$5:$F$204,MATCH($C333,Parts!$A$5:$A$204,0))/60,""))</f>
        <v/>
      </c>
      <c r="L333" s="19" t="str">
        <f aca="false">IF(OR($C333="",N($F333)=0),"",N($H333)*60/$F333)</f>
        <v/>
      </c>
      <c r="M333" s="20" t="str">
        <f aca="false">IF(OR($C333="",N(J333)=0,$G333=""),"",($G333-J333)/J333)</f>
        <v/>
      </c>
      <c r="N333" s="20" t="str">
        <f aca="false">IF(OR($C333="",N(K333)=0,$H333=""),"",($H333-K333)/K333)</f>
        <v/>
      </c>
      <c r="O333" s="21" t="str">
        <f aca="false">IF($C333="","",IF(ISNA(MATCH($C333,Parts!$A$5:$A$204,0)),"Part not found",IF(OR(N(M333)&gt;'Part Summary'!$B$4,N(N333)&gt;'Part Summary'!$B$4),"OVER QUOTE",IF(AND(M333&lt;&gt;"",N333&lt;&gt;"",M333&lt;-'Part Summary'!$B$4,N333&lt;-'Part Summary'!$B$4),"Faster than quoted","OK"))))</f>
        <v/>
      </c>
    </row>
    <row r="334" customFormat="false" ht="15" hidden="false" customHeight="false" outlineLevel="0" collapsed="false">
      <c r="A334" s="17"/>
      <c r="B334" s="14"/>
      <c r="C334" s="14"/>
      <c r="D334" s="14"/>
      <c r="E334" s="14"/>
      <c r="F334" s="15"/>
      <c r="G334" s="15"/>
      <c r="H334" s="15"/>
      <c r="I334" s="14"/>
      <c r="J334" s="18" t="str">
        <f aca="false">IF($C334="","",IFERROR(INDEX(Parts!$E$5:$E$204,MATCH($C334,Parts!$A$5:$A$204,0)),""))</f>
        <v/>
      </c>
      <c r="K334" s="18" t="str">
        <f aca="false">IF($C334="","",IFERROR(N($F334)*INDEX(Parts!$F$5:$F$204,MATCH($C334,Parts!$A$5:$A$204,0))/60,""))</f>
        <v/>
      </c>
      <c r="L334" s="19" t="str">
        <f aca="false">IF(OR($C334="",N($F334)=0),"",N($H334)*60/$F334)</f>
        <v/>
      </c>
      <c r="M334" s="20" t="str">
        <f aca="false">IF(OR($C334="",N(J334)=0,$G334=""),"",($G334-J334)/J334)</f>
        <v/>
      </c>
      <c r="N334" s="20" t="str">
        <f aca="false">IF(OR($C334="",N(K334)=0,$H334=""),"",($H334-K334)/K334)</f>
        <v/>
      </c>
      <c r="O334" s="21" t="str">
        <f aca="false">IF($C334="","",IF(ISNA(MATCH($C334,Parts!$A$5:$A$204,0)),"Part not found",IF(OR(N(M334)&gt;'Part Summary'!$B$4,N(N334)&gt;'Part Summary'!$B$4),"OVER QUOTE",IF(AND(M334&lt;&gt;"",N334&lt;&gt;"",M334&lt;-'Part Summary'!$B$4,N334&lt;-'Part Summary'!$B$4),"Faster than quoted","OK"))))</f>
        <v/>
      </c>
    </row>
    <row r="335" customFormat="false" ht="15" hidden="false" customHeight="false" outlineLevel="0" collapsed="false">
      <c r="A335" s="17"/>
      <c r="B335" s="14"/>
      <c r="C335" s="14"/>
      <c r="D335" s="14"/>
      <c r="E335" s="14"/>
      <c r="F335" s="15"/>
      <c r="G335" s="15"/>
      <c r="H335" s="15"/>
      <c r="I335" s="14"/>
      <c r="J335" s="18" t="str">
        <f aca="false">IF($C335="","",IFERROR(INDEX(Parts!$E$5:$E$204,MATCH($C335,Parts!$A$5:$A$204,0)),""))</f>
        <v/>
      </c>
      <c r="K335" s="18" t="str">
        <f aca="false">IF($C335="","",IFERROR(N($F335)*INDEX(Parts!$F$5:$F$204,MATCH($C335,Parts!$A$5:$A$204,0))/60,""))</f>
        <v/>
      </c>
      <c r="L335" s="19" t="str">
        <f aca="false">IF(OR($C335="",N($F335)=0),"",N($H335)*60/$F335)</f>
        <v/>
      </c>
      <c r="M335" s="20" t="str">
        <f aca="false">IF(OR($C335="",N(J335)=0,$G335=""),"",($G335-J335)/J335)</f>
        <v/>
      </c>
      <c r="N335" s="20" t="str">
        <f aca="false">IF(OR($C335="",N(K335)=0,$H335=""),"",($H335-K335)/K335)</f>
        <v/>
      </c>
      <c r="O335" s="21" t="str">
        <f aca="false">IF($C335="","",IF(ISNA(MATCH($C335,Parts!$A$5:$A$204,0)),"Part not found",IF(OR(N(M335)&gt;'Part Summary'!$B$4,N(N335)&gt;'Part Summary'!$B$4),"OVER QUOTE",IF(AND(M335&lt;&gt;"",N335&lt;&gt;"",M335&lt;-'Part Summary'!$B$4,N335&lt;-'Part Summary'!$B$4),"Faster than quoted","OK"))))</f>
        <v/>
      </c>
    </row>
    <row r="336" customFormat="false" ht="15" hidden="false" customHeight="false" outlineLevel="0" collapsed="false">
      <c r="A336" s="17"/>
      <c r="B336" s="14"/>
      <c r="C336" s="14"/>
      <c r="D336" s="14"/>
      <c r="E336" s="14"/>
      <c r="F336" s="15"/>
      <c r="G336" s="15"/>
      <c r="H336" s="15"/>
      <c r="I336" s="14"/>
      <c r="J336" s="18" t="str">
        <f aca="false">IF($C336="","",IFERROR(INDEX(Parts!$E$5:$E$204,MATCH($C336,Parts!$A$5:$A$204,0)),""))</f>
        <v/>
      </c>
      <c r="K336" s="18" t="str">
        <f aca="false">IF($C336="","",IFERROR(N($F336)*INDEX(Parts!$F$5:$F$204,MATCH($C336,Parts!$A$5:$A$204,0))/60,""))</f>
        <v/>
      </c>
      <c r="L336" s="19" t="str">
        <f aca="false">IF(OR($C336="",N($F336)=0),"",N($H336)*60/$F336)</f>
        <v/>
      </c>
      <c r="M336" s="20" t="str">
        <f aca="false">IF(OR($C336="",N(J336)=0,$G336=""),"",($G336-J336)/J336)</f>
        <v/>
      </c>
      <c r="N336" s="20" t="str">
        <f aca="false">IF(OR($C336="",N(K336)=0,$H336=""),"",($H336-K336)/K336)</f>
        <v/>
      </c>
      <c r="O336" s="21" t="str">
        <f aca="false">IF($C336="","",IF(ISNA(MATCH($C336,Parts!$A$5:$A$204,0)),"Part not found",IF(OR(N(M336)&gt;'Part Summary'!$B$4,N(N336)&gt;'Part Summary'!$B$4),"OVER QUOTE",IF(AND(M336&lt;&gt;"",N336&lt;&gt;"",M336&lt;-'Part Summary'!$B$4,N336&lt;-'Part Summary'!$B$4),"Faster than quoted","OK"))))</f>
        <v/>
      </c>
    </row>
    <row r="337" customFormat="false" ht="15" hidden="false" customHeight="false" outlineLevel="0" collapsed="false">
      <c r="A337" s="17"/>
      <c r="B337" s="14"/>
      <c r="C337" s="14"/>
      <c r="D337" s="14"/>
      <c r="E337" s="14"/>
      <c r="F337" s="15"/>
      <c r="G337" s="15"/>
      <c r="H337" s="15"/>
      <c r="I337" s="14"/>
      <c r="J337" s="18" t="str">
        <f aca="false">IF($C337="","",IFERROR(INDEX(Parts!$E$5:$E$204,MATCH($C337,Parts!$A$5:$A$204,0)),""))</f>
        <v/>
      </c>
      <c r="K337" s="18" t="str">
        <f aca="false">IF($C337="","",IFERROR(N($F337)*INDEX(Parts!$F$5:$F$204,MATCH($C337,Parts!$A$5:$A$204,0))/60,""))</f>
        <v/>
      </c>
      <c r="L337" s="19" t="str">
        <f aca="false">IF(OR($C337="",N($F337)=0),"",N($H337)*60/$F337)</f>
        <v/>
      </c>
      <c r="M337" s="20" t="str">
        <f aca="false">IF(OR($C337="",N(J337)=0,$G337=""),"",($G337-J337)/J337)</f>
        <v/>
      </c>
      <c r="N337" s="20" t="str">
        <f aca="false">IF(OR($C337="",N(K337)=0,$H337=""),"",($H337-K337)/K337)</f>
        <v/>
      </c>
      <c r="O337" s="21" t="str">
        <f aca="false">IF($C337="","",IF(ISNA(MATCH($C337,Parts!$A$5:$A$204,0)),"Part not found",IF(OR(N(M337)&gt;'Part Summary'!$B$4,N(N337)&gt;'Part Summary'!$B$4),"OVER QUOTE",IF(AND(M337&lt;&gt;"",N337&lt;&gt;"",M337&lt;-'Part Summary'!$B$4,N337&lt;-'Part Summary'!$B$4),"Faster than quoted","OK"))))</f>
        <v/>
      </c>
    </row>
    <row r="338" customFormat="false" ht="15" hidden="false" customHeight="false" outlineLevel="0" collapsed="false">
      <c r="A338" s="17"/>
      <c r="B338" s="14"/>
      <c r="C338" s="14"/>
      <c r="D338" s="14"/>
      <c r="E338" s="14"/>
      <c r="F338" s="15"/>
      <c r="G338" s="15"/>
      <c r="H338" s="15"/>
      <c r="I338" s="14"/>
      <c r="J338" s="18" t="str">
        <f aca="false">IF($C338="","",IFERROR(INDEX(Parts!$E$5:$E$204,MATCH($C338,Parts!$A$5:$A$204,0)),""))</f>
        <v/>
      </c>
      <c r="K338" s="18" t="str">
        <f aca="false">IF($C338="","",IFERROR(N($F338)*INDEX(Parts!$F$5:$F$204,MATCH($C338,Parts!$A$5:$A$204,0))/60,""))</f>
        <v/>
      </c>
      <c r="L338" s="19" t="str">
        <f aca="false">IF(OR($C338="",N($F338)=0),"",N($H338)*60/$F338)</f>
        <v/>
      </c>
      <c r="M338" s="20" t="str">
        <f aca="false">IF(OR($C338="",N(J338)=0,$G338=""),"",($G338-J338)/J338)</f>
        <v/>
      </c>
      <c r="N338" s="20" t="str">
        <f aca="false">IF(OR($C338="",N(K338)=0,$H338=""),"",($H338-K338)/K338)</f>
        <v/>
      </c>
      <c r="O338" s="21" t="str">
        <f aca="false">IF($C338="","",IF(ISNA(MATCH($C338,Parts!$A$5:$A$204,0)),"Part not found",IF(OR(N(M338)&gt;'Part Summary'!$B$4,N(N338)&gt;'Part Summary'!$B$4),"OVER QUOTE",IF(AND(M338&lt;&gt;"",N338&lt;&gt;"",M338&lt;-'Part Summary'!$B$4,N338&lt;-'Part Summary'!$B$4),"Faster than quoted","OK"))))</f>
        <v/>
      </c>
    </row>
    <row r="339" customFormat="false" ht="15" hidden="false" customHeight="false" outlineLevel="0" collapsed="false">
      <c r="A339" s="17"/>
      <c r="B339" s="14"/>
      <c r="C339" s="14"/>
      <c r="D339" s="14"/>
      <c r="E339" s="14"/>
      <c r="F339" s="15"/>
      <c r="G339" s="15"/>
      <c r="H339" s="15"/>
      <c r="I339" s="14"/>
      <c r="J339" s="18" t="str">
        <f aca="false">IF($C339="","",IFERROR(INDEX(Parts!$E$5:$E$204,MATCH($C339,Parts!$A$5:$A$204,0)),""))</f>
        <v/>
      </c>
      <c r="K339" s="18" t="str">
        <f aca="false">IF($C339="","",IFERROR(N($F339)*INDEX(Parts!$F$5:$F$204,MATCH($C339,Parts!$A$5:$A$204,0))/60,""))</f>
        <v/>
      </c>
      <c r="L339" s="19" t="str">
        <f aca="false">IF(OR($C339="",N($F339)=0),"",N($H339)*60/$F339)</f>
        <v/>
      </c>
      <c r="M339" s="20" t="str">
        <f aca="false">IF(OR($C339="",N(J339)=0,$G339=""),"",($G339-J339)/J339)</f>
        <v/>
      </c>
      <c r="N339" s="20" t="str">
        <f aca="false">IF(OR($C339="",N(K339)=0,$H339=""),"",($H339-K339)/K339)</f>
        <v/>
      </c>
      <c r="O339" s="21" t="str">
        <f aca="false">IF($C339="","",IF(ISNA(MATCH($C339,Parts!$A$5:$A$204,0)),"Part not found",IF(OR(N(M339)&gt;'Part Summary'!$B$4,N(N339)&gt;'Part Summary'!$B$4),"OVER QUOTE",IF(AND(M339&lt;&gt;"",N339&lt;&gt;"",M339&lt;-'Part Summary'!$B$4,N339&lt;-'Part Summary'!$B$4),"Faster than quoted","OK"))))</f>
        <v/>
      </c>
    </row>
    <row r="340" customFormat="false" ht="15" hidden="false" customHeight="false" outlineLevel="0" collapsed="false">
      <c r="A340" s="17"/>
      <c r="B340" s="14"/>
      <c r="C340" s="14"/>
      <c r="D340" s="14"/>
      <c r="E340" s="14"/>
      <c r="F340" s="15"/>
      <c r="G340" s="15"/>
      <c r="H340" s="15"/>
      <c r="I340" s="14"/>
      <c r="J340" s="18" t="str">
        <f aca="false">IF($C340="","",IFERROR(INDEX(Parts!$E$5:$E$204,MATCH($C340,Parts!$A$5:$A$204,0)),""))</f>
        <v/>
      </c>
      <c r="K340" s="18" t="str">
        <f aca="false">IF($C340="","",IFERROR(N($F340)*INDEX(Parts!$F$5:$F$204,MATCH($C340,Parts!$A$5:$A$204,0))/60,""))</f>
        <v/>
      </c>
      <c r="L340" s="19" t="str">
        <f aca="false">IF(OR($C340="",N($F340)=0),"",N($H340)*60/$F340)</f>
        <v/>
      </c>
      <c r="M340" s="20" t="str">
        <f aca="false">IF(OR($C340="",N(J340)=0,$G340=""),"",($G340-J340)/J340)</f>
        <v/>
      </c>
      <c r="N340" s="20" t="str">
        <f aca="false">IF(OR($C340="",N(K340)=0,$H340=""),"",($H340-K340)/K340)</f>
        <v/>
      </c>
      <c r="O340" s="21" t="str">
        <f aca="false">IF($C340="","",IF(ISNA(MATCH($C340,Parts!$A$5:$A$204,0)),"Part not found",IF(OR(N(M340)&gt;'Part Summary'!$B$4,N(N340)&gt;'Part Summary'!$B$4),"OVER QUOTE",IF(AND(M340&lt;&gt;"",N340&lt;&gt;"",M340&lt;-'Part Summary'!$B$4,N340&lt;-'Part Summary'!$B$4),"Faster than quoted","OK"))))</f>
        <v/>
      </c>
    </row>
    <row r="341" customFormat="false" ht="15" hidden="false" customHeight="false" outlineLevel="0" collapsed="false">
      <c r="A341" s="17"/>
      <c r="B341" s="14"/>
      <c r="C341" s="14"/>
      <c r="D341" s="14"/>
      <c r="E341" s="14"/>
      <c r="F341" s="15"/>
      <c r="G341" s="15"/>
      <c r="H341" s="15"/>
      <c r="I341" s="14"/>
      <c r="J341" s="18" t="str">
        <f aca="false">IF($C341="","",IFERROR(INDEX(Parts!$E$5:$E$204,MATCH($C341,Parts!$A$5:$A$204,0)),""))</f>
        <v/>
      </c>
      <c r="K341" s="18" t="str">
        <f aca="false">IF($C341="","",IFERROR(N($F341)*INDEX(Parts!$F$5:$F$204,MATCH($C341,Parts!$A$5:$A$204,0))/60,""))</f>
        <v/>
      </c>
      <c r="L341" s="19" t="str">
        <f aca="false">IF(OR($C341="",N($F341)=0),"",N($H341)*60/$F341)</f>
        <v/>
      </c>
      <c r="M341" s="20" t="str">
        <f aca="false">IF(OR($C341="",N(J341)=0,$G341=""),"",($G341-J341)/J341)</f>
        <v/>
      </c>
      <c r="N341" s="20" t="str">
        <f aca="false">IF(OR($C341="",N(K341)=0,$H341=""),"",($H341-K341)/K341)</f>
        <v/>
      </c>
      <c r="O341" s="21" t="str">
        <f aca="false">IF($C341="","",IF(ISNA(MATCH($C341,Parts!$A$5:$A$204,0)),"Part not found",IF(OR(N(M341)&gt;'Part Summary'!$B$4,N(N341)&gt;'Part Summary'!$B$4),"OVER QUOTE",IF(AND(M341&lt;&gt;"",N341&lt;&gt;"",M341&lt;-'Part Summary'!$B$4,N341&lt;-'Part Summary'!$B$4),"Faster than quoted","OK"))))</f>
        <v/>
      </c>
    </row>
    <row r="342" customFormat="false" ht="15" hidden="false" customHeight="false" outlineLevel="0" collapsed="false">
      <c r="A342" s="17"/>
      <c r="B342" s="14"/>
      <c r="C342" s="14"/>
      <c r="D342" s="14"/>
      <c r="E342" s="14"/>
      <c r="F342" s="15"/>
      <c r="G342" s="15"/>
      <c r="H342" s="15"/>
      <c r="I342" s="14"/>
      <c r="J342" s="18" t="str">
        <f aca="false">IF($C342="","",IFERROR(INDEX(Parts!$E$5:$E$204,MATCH($C342,Parts!$A$5:$A$204,0)),""))</f>
        <v/>
      </c>
      <c r="K342" s="18" t="str">
        <f aca="false">IF($C342="","",IFERROR(N($F342)*INDEX(Parts!$F$5:$F$204,MATCH($C342,Parts!$A$5:$A$204,0))/60,""))</f>
        <v/>
      </c>
      <c r="L342" s="19" t="str">
        <f aca="false">IF(OR($C342="",N($F342)=0),"",N($H342)*60/$F342)</f>
        <v/>
      </c>
      <c r="M342" s="20" t="str">
        <f aca="false">IF(OR($C342="",N(J342)=0,$G342=""),"",($G342-J342)/J342)</f>
        <v/>
      </c>
      <c r="N342" s="20" t="str">
        <f aca="false">IF(OR($C342="",N(K342)=0,$H342=""),"",($H342-K342)/K342)</f>
        <v/>
      </c>
      <c r="O342" s="21" t="str">
        <f aca="false">IF($C342="","",IF(ISNA(MATCH($C342,Parts!$A$5:$A$204,0)),"Part not found",IF(OR(N(M342)&gt;'Part Summary'!$B$4,N(N342)&gt;'Part Summary'!$B$4),"OVER QUOTE",IF(AND(M342&lt;&gt;"",N342&lt;&gt;"",M342&lt;-'Part Summary'!$B$4,N342&lt;-'Part Summary'!$B$4),"Faster than quoted","OK"))))</f>
        <v/>
      </c>
    </row>
    <row r="343" customFormat="false" ht="15" hidden="false" customHeight="false" outlineLevel="0" collapsed="false">
      <c r="A343" s="17"/>
      <c r="B343" s="14"/>
      <c r="C343" s="14"/>
      <c r="D343" s="14"/>
      <c r="E343" s="14"/>
      <c r="F343" s="15"/>
      <c r="G343" s="15"/>
      <c r="H343" s="15"/>
      <c r="I343" s="14"/>
      <c r="J343" s="18" t="str">
        <f aca="false">IF($C343="","",IFERROR(INDEX(Parts!$E$5:$E$204,MATCH($C343,Parts!$A$5:$A$204,0)),""))</f>
        <v/>
      </c>
      <c r="K343" s="18" t="str">
        <f aca="false">IF($C343="","",IFERROR(N($F343)*INDEX(Parts!$F$5:$F$204,MATCH($C343,Parts!$A$5:$A$204,0))/60,""))</f>
        <v/>
      </c>
      <c r="L343" s="19" t="str">
        <f aca="false">IF(OR($C343="",N($F343)=0),"",N($H343)*60/$F343)</f>
        <v/>
      </c>
      <c r="M343" s="20" t="str">
        <f aca="false">IF(OR($C343="",N(J343)=0,$G343=""),"",($G343-J343)/J343)</f>
        <v/>
      </c>
      <c r="N343" s="20" t="str">
        <f aca="false">IF(OR($C343="",N(K343)=0,$H343=""),"",($H343-K343)/K343)</f>
        <v/>
      </c>
      <c r="O343" s="21" t="str">
        <f aca="false">IF($C343="","",IF(ISNA(MATCH($C343,Parts!$A$5:$A$204,0)),"Part not found",IF(OR(N(M343)&gt;'Part Summary'!$B$4,N(N343)&gt;'Part Summary'!$B$4),"OVER QUOTE",IF(AND(M343&lt;&gt;"",N343&lt;&gt;"",M343&lt;-'Part Summary'!$B$4,N343&lt;-'Part Summary'!$B$4),"Faster than quoted","OK"))))</f>
        <v/>
      </c>
    </row>
    <row r="344" customFormat="false" ht="15" hidden="false" customHeight="false" outlineLevel="0" collapsed="false">
      <c r="A344" s="17"/>
      <c r="B344" s="14"/>
      <c r="C344" s="14"/>
      <c r="D344" s="14"/>
      <c r="E344" s="14"/>
      <c r="F344" s="15"/>
      <c r="G344" s="15"/>
      <c r="H344" s="15"/>
      <c r="I344" s="14"/>
      <c r="J344" s="18" t="str">
        <f aca="false">IF($C344="","",IFERROR(INDEX(Parts!$E$5:$E$204,MATCH($C344,Parts!$A$5:$A$204,0)),""))</f>
        <v/>
      </c>
      <c r="K344" s="18" t="str">
        <f aca="false">IF($C344="","",IFERROR(N($F344)*INDEX(Parts!$F$5:$F$204,MATCH($C344,Parts!$A$5:$A$204,0))/60,""))</f>
        <v/>
      </c>
      <c r="L344" s="19" t="str">
        <f aca="false">IF(OR($C344="",N($F344)=0),"",N($H344)*60/$F344)</f>
        <v/>
      </c>
      <c r="M344" s="20" t="str">
        <f aca="false">IF(OR($C344="",N(J344)=0,$G344=""),"",($G344-J344)/J344)</f>
        <v/>
      </c>
      <c r="N344" s="20" t="str">
        <f aca="false">IF(OR($C344="",N(K344)=0,$H344=""),"",($H344-K344)/K344)</f>
        <v/>
      </c>
      <c r="O344" s="21" t="str">
        <f aca="false">IF($C344="","",IF(ISNA(MATCH($C344,Parts!$A$5:$A$204,0)),"Part not found",IF(OR(N(M344)&gt;'Part Summary'!$B$4,N(N344)&gt;'Part Summary'!$B$4),"OVER QUOTE",IF(AND(M344&lt;&gt;"",N344&lt;&gt;"",M344&lt;-'Part Summary'!$B$4,N344&lt;-'Part Summary'!$B$4),"Faster than quoted","OK"))))</f>
        <v/>
      </c>
    </row>
    <row r="345" customFormat="false" ht="15" hidden="false" customHeight="false" outlineLevel="0" collapsed="false">
      <c r="A345" s="17"/>
      <c r="B345" s="14"/>
      <c r="C345" s="14"/>
      <c r="D345" s="14"/>
      <c r="E345" s="14"/>
      <c r="F345" s="15"/>
      <c r="G345" s="15"/>
      <c r="H345" s="15"/>
      <c r="I345" s="14"/>
      <c r="J345" s="18" t="str">
        <f aca="false">IF($C345="","",IFERROR(INDEX(Parts!$E$5:$E$204,MATCH($C345,Parts!$A$5:$A$204,0)),""))</f>
        <v/>
      </c>
      <c r="K345" s="18" t="str">
        <f aca="false">IF($C345="","",IFERROR(N($F345)*INDEX(Parts!$F$5:$F$204,MATCH($C345,Parts!$A$5:$A$204,0))/60,""))</f>
        <v/>
      </c>
      <c r="L345" s="19" t="str">
        <f aca="false">IF(OR($C345="",N($F345)=0),"",N($H345)*60/$F345)</f>
        <v/>
      </c>
      <c r="M345" s="20" t="str">
        <f aca="false">IF(OR($C345="",N(J345)=0,$G345=""),"",($G345-J345)/J345)</f>
        <v/>
      </c>
      <c r="N345" s="20" t="str">
        <f aca="false">IF(OR($C345="",N(K345)=0,$H345=""),"",($H345-K345)/K345)</f>
        <v/>
      </c>
      <c r="O345" s="21" t="str">
        <f aca="false">IF($C345="","",IF(ISNA(MATCH($C345,Parts!$A$5:$A$204,0)),"Part not found",IF(OR(N(M345)&gt;'Part Summary'!$B$4,N(N345)&gt;'Part Summary'!$B$4),"OVER QUOTE",IF(AND(M345&lt;&gt;"",N345&lt;&gt;"",M345&lt;-'Part Summary'!$B$4,N345&lt;-'Part Summary'!$B$4),"Faster than quoted","OK"))))</f>
        <v/>
      </c>
    </row>
    <row r="346" customFormat="false" ht="15" hidden="false" customHeight="false" outlineLevel="0" collapsed="false">
      <c r="A346" s="17"/>
      <c r="B346" s="14"/>
      <c r="C346" s="14"/>
      <c r="D346" s="14"/>
      <c r="E346" s="14"/>
      <c r="F346" s="15"/>
      <c r="G346" s="15"/>
      <c r="H346" s="15"/>
      <c r="I346" s="14"/>
      <c r="J346" s="18" t="str">
        <f aca="false">IF($C346="","",IFERROR(INDEX(Parts!$E$5:$E$204,MATCH($C346,Parts!$A$5:$A$204,0)),""))</f>
        <v/>
      </c>
      <c r="K346" s="18" t="str">
        <f aca="false">IF($C346="","",IFERROR(N($F346)*INDEX(Parts!$F$5:$F$204,MATCH($C346,Parts!$A$5:$A$204,0))/60,""))</f>
        <v/>
      </c>
      <c r="L346" s="19" t="str">
        <f aca="false">IF(OR($C346="",N($F346)=0),"",N($H346)*60/$F346)</f>
        <v/>
      </c>
      <c r="M346" s="20" t="str">
        <f aca="false">IF(OR($C346="",N(J346)=0,$G346=""),"",($G346-J346)/J346)</f>
        <v/>
      </c>
      <c r="N346" s="20" t="str">
        <f aca="false">IF(OR($C346="",N(K346)=0,$H346=""),"",($H346-K346)/K346)</f>
        <v/>
      </c>
      <c r="O346" s="21" t="str">
        <f aca="false">IF($C346="","",IF(ISNA(MATCH($C346,Parts!$A$5:$A$204,0)),"Part not found",IF(OR(N(M346)&gt;'Part Summary'!$B$4,N(N346)&gt;'Part Summary'!$B$4),"OVER QUOTE",IF(AND(M346&lt;&gt;"",N346&lt;&gt;"",M346&lt;-'Part Summary'!$B$4,N346&lt;-'Part Summary'!$B$4),"Faster than quoted","OK"))))</f>
        <v/>
      </c>
    </row>
    <row r="347" customFormat="false" ht="15" hidden="false" customHeight="false" outlineLevel="0" collapsed="false">
      <c r="A347" s="17"/>
      <c r="B347" s="14"/>
      <c r="C347" s="14"/>
      <c r="D347" s="14"/>
      <c r="E347" s="14"/>
      <c r="F347" s="15"/>
      <c r="G347" s="15"/>
      <c r="H347" s="15"/>
      <c r="I347" s="14"/>
      <c r="J347" s="18" t="str">
        <f aca="false">IF($C347="","",IFERROR(INDEX(Parts!$E$5:$E$204,MATCH($C347,Parts!$A$5:$A$204,0)),""))</f>
        <v/>
      </c>
      <c r="K347" s="18" t="str">
        <f aca="false">IF($C347="","",IFERROR(N($F347)*INDEX(Parts!$F$5:$F$204,MATCH($C347,Parts!$A$5:$A$204,0))/60,""))</f>
        <v/>
      </c>
      <c r="L347" s="19" t="str">
        <f aca="false">IF(OR($C347="",N($F347)=0),"",N($H347)*60/$F347)</f>
        <v/>
      </c>
      <c r="M347" s="20" t="str">
        <f aca="false">IF(OR($C347="",N(J347)=0,$G347=""),"",($G347-J347)/J347)</f>
        <v/>
      </c>
      <c r="N347" s="20" t="str">
        <f aca="false">IF(OR($C347="",N(K347)=0,$H347=""),"",($H347-K347)/K347)</f>
        <v/>
      </c>
      <c r="O347" s="21" t="str">
        <f aca="false">IF($C347="","",IF(ISNA(MATCH($C347,Parts!$A$5:$A$204,0)),"Part not found",IF(OR(N(M347)&gt;'Part Summary'!$B$4,N(N347)&gt;'Part Summary'!$B$4),"OVER QUOTE",IF(AND(M347&lt;&gt;"",N347&lt;&gt;"",M347&lt;-'Part Summary'!$B$4,N347&lt;-'Part Summary'!$B$4),"Faster than quoted","OK"))))</f>
        <v/>
      </c>
    </row>
    <row r="348" customFormat="false" ht="15" hidden="false" customHeight="false" outlineLevel="0" collapsed="false">
      <c r="A348" s="17"/>
      <c r="B348" s="14"/>
      <c r="C348" s="14"/>
      <c r="D348" s="14"/>
      <c r="E348" s="14"/>
      <c r="F348" s="15"/>
      <c r="G348" s="15"/>
      <c r="H348" s="15"/>
      <c r="I348" s="14"/>
      <c r="J348" s="18" t="str">
        <f aca="false">IF($C348="","",IFERROR(INDEX(Parts!$E$5:$E$204,MATCH($C348,Parts!$A$5:$A$204,0)),""))</f>
        <v/>
      </c>
      <c r="K348" s="18" t="str">
        <f aca="false">IF($C348="","",IFERROR(N($F348)*INDEX(Parts!$F$5:$F$204,MATCH($C348,Parts!$A$5:$A$204,0))/60,""))</f>
        <v/>
      </c>
      <c r="L348" s="19" t="str">
        <f aca="false">IF(OR($C348="",N($F348)=0),"",N($H348)*60/$F348)</f>
        <v/>
      </c>
      <c r="M348" s="20" t="str">
        <f aca="false">IF(OR($C348="",N(J348)=0,$G348=""),"",($G348-J348)/J348)</f>
        <v/>
      </c>
      <c r="N348" s="20" t="str">
        <f aca="false">IF(OR($C348="",N(K348)=0,$H348=""),"",($H348-K348)/K348)</f>
        <v/>
      </c>
      <c r="O348" s="21" t="str">
        <f aca="false">IF($C348="","",IF(ISNA(MATCH($C348,Parts!$A$5:$A$204,0)),"Part not found",IF(OR(N(M348)&gt;'Part Summary'!$B$4,N(N348)&gt;'Part Summary'!$B$4),"OVER QUOTE",IF(AND(M348&lt;&gt;"",N348&lt;&gt;"",M348&lt;-'Part Summary'!$B$4,N348&lt;-'Part Summary'!$B$4),"Faster than quoted","OK"))))</f>
        <v/>
      </c>
    </row>
    <row r="349" customFormat="false" ht="15" hidden="false" customHeight="false" outlineLevel="0" collapsed="false">
      <c r="A349" s="17"/>
      <c r="B349" s="14"/>
      <c r="C349" s="14"/>
      <c r="D349" s="14"/>
      <c r="E349" s="14"/>
      <c r="F349" s="15"/>
      <c r="G349" s="15"/>
      <c r="H349" s="15"/>
      <c r="I349" s="14"/>
      <c r="J349" s="18" t="str">
        <f aca="false">IF($C349="","",IFERROR(INDEX(Parts!$E$5:$E$204,MATCH($C349,Parts!$A$5:$A$204,0)),""))</f>
        <v/>
      </c>
      <c r="K349" s="18" t="str">
        <f aca="false">IF($C349="","",IFERROR(N($F349)*INDEX(Parts!$F$5:$F$204,MATCH($C349,Parts!$A$5:$A$204,0))/60,""))</f>
        <v/>
      </c>
      <c r="L349" s="19" t="str">
        <f aca="false">IF(OR($C349="",N($F349)=0),"",N($H349)*60/$F349)</f>
        <v/>
      </c>
      <c r="M349" s="20" t="str">
        <f aca="false">IF(OR($C349="",N(J349)=0,$G349=""),"",($G349-J349)/J349)</f>
        <v/>
      </c>
      <c r="N349" s="20" t="str">
        <f aca="false">IF(OR($C349="",N(K349)=0,$H349=""),"",($H349-K349)/K349)</f>
        <v/>
      </c>
      <c r="O349" s="21" t="str">
        <f aca="false">IF($C349="","",IF(ISNA(MATCH($C349,Parts!$A$5:$A$204,0)),"Part not found",IF(OR(N(M349)&gt;'Part Summary'!$B$4,N(N349)&gt;'Part Summary'!$B$4),"OVER QUOTE",IF(AND(M349&lt;&gt;"",N349&lt;&gt;"",M349&lt;-'Part Summary'!$B$4,N349&lt;-'Part Summary'!$B$4),"Faster than quoted","OK"))))</f>
        <v/>
      </c>
    </row>
    <row r="350" customFormat="false" ht="15" hidden="false" customHeight="false" outlineLevel="0" collapsed="false">
      <c r="A350" s="17"/>
      <c r="B350" s="14"/>
      <c r="C350" s="14"/>
      <c r="D350" s="14"/>
      <c r="E350" s="14"/>
      <c r="F350" s="15"/>
      <c r="G350" s="15"/>
      <c r="H350" s="15"/>
      <c r="I350" s="14"/>
      <c r="J350" s="18" t="str">
        <f aca="false">IF($C350="","",IFERROR(INDEX(Parts!$E$5:$E$204,MATCH($C350,Parts!$A$5:$A$204,0)),""))</f>
        <v/>
      </c>
      <c r="K350" s="18" t="str">
        <f aca="false">IF($C350="","",IFERROR(N($F350)*INDEX(Parts!$F$5:$F$204,MATCH($C350,Parts!$A$5:$A$204,0))/60,""))</f>
        <v/>
      </c>
      <c r="L350" s="19" t="str">
        <f aca="false">IF(OR($C350="",N($F350)=0),"",N($H350)*60/$F350)</f>
        <v/>
      </c>
      <c r="M350" s="20" t="str">
        <f aca="false">IF(OR($C350="",N(J350)=0,$G350=""),"",($G350-J350)/J350)</f>
        <v/>
      </c>
      <c r="N350" s="20" t="str">
        <f aca="false">IF(OR($C350="",N(K350)=0,$H350=""),"",($H350-K350)/K350)</f>
        <v/>
      </c>
      <c r="O350" s="21" t="str">
        <f aca="false">IF($C350="","",IF(ISNA(MATCH($C350,Parts!$A$5:$A$204,0)),"Part not found",IF(OR(N(M350)&gt;'Part Summary'!$B$4,N(N350)&gt;'Part Summary'!$B$4),"OVER QUOTE",IF(AND(M350&lt;&gt;"",N350&lt;&gt;"",M350&lt;-'Part Summary'!$B$4,N350&lt;-'Part Summary'!$B$4),"Faster than quoted","OK"))))</f>
        <v/>
      </c>
    </row>
    <row r="351" customFormat="false" ht="15" hidden="false" customHeight="false" outlineLevel="0" collapsed="false">
      <c r="A351" s="17"/>
      <c r="B351" s="14"/>
      <c r="C351" s="14"/>
      <c r="D351" s="14"/>
      <c r="E351" s="14"/>
      <c r="F351" s="15"/>
      <c r="G351" s="15"/>
      <c r="H351" s="15"/>
      <c r="I351" s="14"/>
      <c r="J351" s="18" t="str">
        <f aca="false">IF($C351="","",IFERROR(INDEX(Parts!$E$5:$E$204,MATCH($C351,Parts!$A$5:$A$204,0)),""))</f>
        <v/>
      </c>
      <c r="K351" s="18" t="str">
        <f aca="false">IF($C351="","",IFERROR(N($F351)*INDEX(Parts!$F$5:$F$204,MATCH($C351,Parts!$A$5:$A$204,0))/60,""))</f>
        <v/>
      </c>
      <c r="L351" s="19" t="str">
        <f aca="false">IF(OR($C351="",N($F351)=0),"",N($H351)*60/$F351)</f>
        <v/>
      </c>
      <c r="M351" s="20" t="str">
        <f aca="false">IF(OR($C351="",N(J351)=0,$G351=""),"",($G351-J351)/J351)</f>
        <v/>
      </c>
      <c r="N351" s="20" t="str">
        <f aca="false">IF(OR($C351="",N(K351)=0,$H351=""),"",($H351-K351)/K351)</f>
        <v/>
      </c>
      <c r="O351" s="21" t="str">
        <f aca="false">IF($C351="","",IF(ISNA(MATCH($C351,Parts!$A$5:$A$204,0)),"Part not found",IF(OR(N(M351)&gt;'Part Summary'!$B$4,N(N351)&gt;'Part Summary'!$B$4),"OVER QUOTE",IF(AND(M351&lt;&gt;"",N351&lt;&gt;"",M351&lt;-'Part Summary'!$B$4,N351&lt;-'Part Summary'!$B$4),"Faster than quoted","OK"))))</f>
        <v/>
      </c>
    </row>
    <row r="352" customFormat="false" ht="15" hidden="false" customHeight="false" outlineLevel="0" collapsed="false">
      <c r="A352" s="17"/>
      <c r="B352" s="14"/>
      <c r="C352" s="14"/>
      <c r="D352" s="14"/>
      <c r="E352" s="14"/>
      <c r="F352" s="15"/>
      <c r="G352" s="15"/>
      <c r="H352" s="15"/>
      <c r="I352" s="14"/>
      <c r="J352" s="18" t="str">
        <f aca="false">IF($C352="","",IFERROR(INDEX(Parts!$E$5:$E$204,MATCH($C352,Parts!$A$5:$A$204,0)),""))</f>
        <v/>
      </c>
      <c r="K352" s="18" t="str">
        <f aca="false">IF($C352="","",IFERROR(N($F352)*INDEX(Parts!$F$5:$F$204,MATCH($C352,Parts!$A$5:$A$204,0))/60,""))</f>
        <v/>
      </c>
      <c r="L352" s="19" t="str">
        <f aca="false">IF(OR($C352="",N($F352)=0),"",N($H352)*60/$F352)</f>
        <v/>
      </c>
      <c r="M352" s="20" t="str">
        <f aca="false">IF(OR($C352="",N(J352)=0,$G352=""),"",($G352-J352)/J352)</f>
        <v/>
      </c>
      <c r="N352" s="20" t="str">
        <f aca="false">IF(OR($C352="",N(K352)=0,$H352=""),"",($H352-K352)/K352)</f>
        <v/>
      </c>
      <c r="O352" s="21" t="str">
        <f aca="false">IF($C352="","",IF(ISNA(MATCH($C352,Parts!$A$5:$A$204,0)),"Part not found",IF(OR(N(M352)&gt;'Part Summary'!$B$4,N(N352)&gt;'Part Summary'!$B$4),"OVER QUOTE",IF(AND(M352&lt;&gt;"",N352&lt;&gt;"",M352&lt;-'Part Summary'!$B$4,N352&lt;-'Part Summary'!$B$4),"Faster than quoted","OK"))))</f>
        <v/>
      </c>
    </row>
    <row r="353" customFormat="false" ht="15" hidden="false" customHeight="false" outlineLevel="0" collapsed="false">
      <c r="A353" s="17"/>
      <c r="B353" s="14"/>
      <c r="C353" s="14"/>
      <c r="D353" s="14"/>
      <c r="E353" s="14"/>
      <c r="F353" s="15"/>
      <c r="G353" s="15"/>
      <c r="H353" s="15"/>
      <c r="I353" s="14"/>
      <c r="J353" s="18" t="str">
        <f aca="false">IF($C353="","",IFERROR(INDEX(Parts!$E$5:$E$204,MATCH($C353,Parts!$A$5:$A$204,0)),""))</f>
        <v/>
      </c>
      <c r="K353" s="18" t="str">
        <f aca="false">IF($C353="","",IFERROR(N($F353)*INDEX(Parts!$F$5:$F$204,MATCH($C353,Parts!$A$5:$A$204,0))/60,""))</f>
        <v/>
      </c>
      <c r="L353" s="19" t="str">
        <f aca="false">IF(OR($C353="",N($F353)=0),"",N($H353)*60/$F353)</f>
        <v/>
      </c>
      <c r="M353" s="20" t="str">
        <f aca="false">IF(OR($C353="",N(J353)=0,$G353=""),"",($G353-J353)/J353)</f>
        <v/>
      </c>
      <c r="N353" s="20" t="str">
        <f aca="false">IF(OR($C353="",N(K353)=0,$H353=""),"",($H353-K353)/K353)</f>
        <v/>
      </c>
      <c r="O353" s="21" t="str">
        <f aca="false">IF($C353="","",IF(ISNA(MATCH($C353,Parts!$A$5:$A$204,0)),"Part not found",IF(OR(N(M353)&gt;'Part Summary'!$B$4,N(N353)&gt;'Part Summary'!$B$4),"OVER QUOTE",IF(AND(M353&lt;&gt;"",N353&lt;&gt;"",M353&lt;-'Part Summary'!$B$4,N353&lt;-'Part Summary'!$B$4),"Faster than quoted","OK"))))</f>
        <v/>
      </c>
    </row>
    <row r="354" customFormat="false" ht="15" hidden="false" customHeight="false" outlineLevel="0" collapsed="false">
      <c r="A354" s="17"/>
      <c r="B354" s="14"/>
      <c r="C354" s="14"/>
      <c r="D354" s="14"/>
      <c r="E354" s="14"/>
      <c r="F354" s="15"/>
      <c r="G354" s="15"/>
      <c r="H354" s="15"/>
      <c r="I354" s="14"/>
      <c r="J354" s="18" t="str">
        <f aca="false">IF($C354="","",IFERROR(INDEX(Parts!$E$5:$E$204,MATCH($C354,Parts!$A$5:$A$204,0)),""))</f>
        <v/>
      </c>
      <c r="K354" s="18" t="str">
        <f aca="false">IF($C354="","",IFERROR(N($F354)*INDEX(Parts!$F$5:$F$204,MATCH($C354,Parts!$A$5:$A$204,0))/60,""))</f>
        <v/>
      </c>
      <c r="L354" s="19" t="str">
        <f aca="false">IF(OR($C354="",N($F354)=0),"",N($H354)*60/$F354)</f>
        <v/>
      </c>
      <c r="M354" s="20" t="str">
        <f aca="false">IF(OR($C354="",N(J354)=0,$G354=""),"",($G354-J354)/J354)</f>
        <v/>
      </c>
      <c r="N354" s="20" t="str">
        <f aca="false">IF(OR($C354="",N(K354)=0,$H354=""),"",($H354-K354)/K354)</f>
        <v/>
      </c>
      <c r="O354" s="21" t="str">
        <f aca="false">IF($C354="","",IF(ISNA(MATCH($C354,Parts!$A$5:$A$204,0)),"Part not found",IF(OR(N(M354)&gt;'Part Summary'!$B$4,N(N354)&gt;'Part Summary'!$B$4),"OVER QUOTE",IF(AND(M354&lt;&gt;"",N354&lt;&gt;"",M354&lt;-'Part Summary'!$B$4,N354&lt;-'Part Summary'!$B$4),"Faster than quoted","OK"))))</f>
        <v/>
      </c>
    </row>
    <row r="355" customFormat="false" ht="15" hidden="false" customHeight="false" outlineLevel="0" collapsed="false">
      <c r="A355" s="17"/>
      <c r="B355" s="14"/>
      <c r="C355" s="14"/>
      <c r="D355" s="14"/>
      <c r="E355" s="14"/>
      <c r="F355" s="15"/>
      <c r="G355" s="15"/>
      <c r="H355" s="15"/>
      <c r="I355" s="14"/>
      <c r="J355" s="18" t="str">
        <f aca="false">IF($C355="","",IFERROR(INDEX(Parts!$E$5:$E$204,MATCH($C355,Parts!$A$5:$A$204,0)),""))</f>
        <v/>
      </c>
      <c r="K355" s="18" t="str">
        <f aca="false">IF($C355="","",IFERROR(N($F355)*INDEX(Parts!$F$5:$F$204,MATCH($C355,Parts!$A$5:$A$204,0))/60,""))</f>
        <v/>
      </c>
      <c r="L355" s="19" t="str">
        <f aca="false">IF(OR($C355="",N($F355)=0),"",N($H355)*60/$F355)</f>
        <v/>
      </c>
      <c r="M355" s="20" t="str">
        <f aca="false">IF(OR($C355="",N(J355)=0,$G355=""),"",($G355-J355)/J355)</f>
        <v/>
      </c>
      <c r="N355" s="20" t="str">
        <f aca="false">IF(OR($C355="",N(K355)=0,$H355=""),"",($H355-K355)/K355)</f>
        <v/>
      </c>
      <c r="O355" s="21" t="str">
        <f aca="false">IF($C355="","",IF(ISNA(MATCH($C355,Parts!$A$5:$A$204,0)),"Part not found",IF(OR(N(M355)&gt;'Part Summary'!$B$4,N(N355)&gt;'Part Summary'!$B$4),"OVER QUOTE",IF(AND(M355&lt;&gt;"",N355&lt;&gt;"",M355&lt;-'Part Summary'!$B$4,N355&lt;-'Part Summary'!$B$4),"Faster than quoted","OK"))))</f>
        <v/>
      </c>
    </row>
    <row r="356" customFormat="false" ht="15" hidden="false" customHeight="false" outlineLevel="0" collapsed="false">
      <c r="A356" s="17"/>
      <c r="B356" s="14"/>
      <c r="C356" s="14"/>
      <c r="D356" s="14"/>
      <c r="E356" s="14"/>
      <c r="F356" s="15"/>
      <c r="G356" s="15"/>
      <c r="H356" s="15"/>
      <c r="I356" s="14"/>
      <c r="J356" s="18" t="str">
        <f aca="false">IF($C356="","",IFERROR(INDEX(Parts!$E$5:$E$204,MATCH($C356,Parts!$A$5:$A$204,0)),""))</f>
        <v/>
      </c>
      <c r="K356" s="18" t="str">
        <f aca="false">IF($C356="","",IFERROR(N($F356)*INDEX(Parts!$F$5:$F$204,MATCH($C356,Parts!$A$5:$A$204,0))/60,""))</f>
        <v/>
      </c>
      <c r="L356" s="19" t="str">
        <f aca="false">IF(OR($C356="",N($F356)=0),"",N($H356)*60/$F356)</f>
        <v/>
      </c>
      <c r="M356" s="20" t="str">
        <f aca="false">IF(OR($C356="",N(J356)=0,$G356=""),"",($G356-J356)/J356)</f>
        <v/>
      </c>
      <c r="N356" s="20" t="str">
        <f aca="false">IF(OR($C356="",N(K356)=0,$H356=""),"",($H356-K356)/K356)</f>
        <v/>
      </c>
      <c r="O356" s="21" t="str">
        <f aca="false">IF($C356="","",IF(ISNA(MATCH($C356,Parts!$A$5:$A$204,0)),"Part not found",IF(OR(N(M356)&gt;'Part Summary'!$B$4,N(N356)&gt;'Part Summary'!$B$4),"OVER QUOTE",IF(AND(M356&lt;&gt;"",N356&lt;&gt;"",M356&lt;-'Part Summary'!$B$4,N356&lt;-'Part Summary'!$B$4),"Faster than quoted","OK"))))</f>
        <v/>
      </c>
    </row>
    <row r="357" customFormat="false" ht="15" hidden="false" customHeight="false" outlineLevel="0" collapsed="false">
      <c r="A357" s="17"/>
      <c r="B357" s="14"/>
      <c r="C357" s="14"/>
      <c r="D357" s="14"/>
      <c r="E357" s="14"/>
      <c r="F357" s="15"/>
      <c r="G357" s="15"/>
      <c r="H357" s="15"/>
      <c r="I357" s="14"/>
      <c r="J357" s="18" t="str">
        <f aca="false">IF($C357="","",IFERROR(INDEX(Parts!$E$5:$E$204,MATCH($C357,Parts!$A$5:$A$204,0)),""))</f>
        <v/>
      </c>
      <c r="K357" s="18" t="str">
        <f aca="false">IF($C357="","",IFERROR(N($F357)*INDEX(Parts!$F$5:$F$204,MATCH($C357,Parts!$A$5:$A$204,0))/60,""))</f>
        <v/>
      </c>
      <c r="L357" s="19" t="str">
        <f aca="false">IF(OR($C357="",N($F357)=0),"",N($H357)*60/$F357)</f>
        <v/>
      </c>
      <c r="M357" s="20" t="str">
        <f aca="false">IF(OR($C357="",N(J357)=0,$G357=""),"",($G357-J357)/J357)</f>
        <v/>
      </c>
      <c r="N357" s="20" t="str">
        <f aca="false">IF(OR($C357="",N(K357)=0,$H357=""),"",($H357-K357)/K357)</f>
        <v/>
      </c>
      <c r="O357" s="21" t="str">
        <f aca="false">IF($C357="","",IF(ISNA(MATCH($C357,Parts!$A$5:$A$204,0)),"Part not found",IF(OR(N(M357)&gt;'Part Summary'!$B$4,N(N357)&gt;'Part Summary'!$B$4),"OVER QUOTE",IF(AND(M357&lt;&gt;"",N357&lt;&gt;"",M357&lt;-'Part Summary'!$B$4,N357&lt;-'Part Summary'!$B$4),"Faster than quoted","OK"))))</f>
        <v/>
      </c>
    </row>
    <row r="358" customFormat="false" ht="15" hidden="false" customHeight="false" outlineLevel="0" collapsed="false">
      <c r="A358" s="17"/>
      <c r="B358" s="14"/>
      <c r="C358" s="14"/>
      <c r="D358" s="14"/>
      <c r="E358" s="14"/>
      <c r="F358" s="15"/>
      <c r="G358" s="15"/>
      <c r="H358" s="15"/>
      <c r="I358" s="14"/>
      <c r="J358" s="18" t="str">
        <f aca="false">IF($C358="","",IFERROR(INDEX(Parts!$E$5:$E$204,MATCH($C358,Parts!$A$5:$A$204,0)),""))</f>
        <v/>
      </c>
      <c r="K358" s="18" t="str">
        <f aca="false">IF($C358="","",IFERROR(N($F358)*INDEX(Parts!$F$5:$F$204,MATCH($C358,Parts!$A$5:$A$204,0))/60,""))</f>
        <v/>
      </c>
      <c r="L358" s="19" t="str">
        <f aca="false">IF(OR($C358="",N($F358)=0),"",N($H358)*60/$F358)</f>
        <v/>
      </c>
      <c r="M358" s="20" t="str">
        <f aca="false">IF(OR($C358="",N(J358)=0,$G358=""),"",($G358-J358)/J358)</f>
        <v/>
      </c>
      <c r="N358" s="20" t="str">
        <f aca="false">IF(OR($C358="",N(K358)=0,$H358=""),"",($H358-K358)/K358)</f>
        <v/>
      </c>
      <c r="O358" s="21" t="str">
        <f aca="false">IF($C358="","",IF(ISNA(MATCH($C358,Parts!$A$5:$A$204,0)),"Part not found",IF(OR(N(M358)&gt;'Part Summary'!$B$4,N(N358)&gt;'Part Summary'!$B$4),"OVER QUOTE",IF(AND(M358&lt;&gt;"",N358&lt;&gt;"",M358&lt;-'Part Summary'!$B$4,N358&lt;-'Part Summary'!$B$4),"Faster than quoted","OK"))))</f>
        <v/>
      </c>
    </row>
    <row r="359" customFormat="false" ht="15" hidden="false" customHeight="false" outlineLevel="0" collapsed="false">
      <c r="A359" s="17"/>
      <c r="B359" s="14"/>
      <c r="C359" s="14"/>
      <c r="D359" s="14"/>
      <c r="E359" s="14"/>
      <c r="F359" s="15"/>
      <c r="G359" s="15"/>
      <c r="H359" s="15"/>
      <c r="I359" s="14"/>
      <c r="J359" s="18" t="str">
        <f aca="false">IF($C359="","",IFERROR(INDEX(Parts!$E$5:$E$204,MATCH($C359,Parts!$A$5:$A$204,0)),""))</f>
        <v/>
      </c>
      <c r="K359" s="18" t="str">
        <f aca="false">IF($C359="","",IFERROR(N($F359)*INDEX(Parts!$F$5:$F$204,MATCH($C359,Parts!$A$5:$A$204,0))/60,""))</f>
        <v/>
      </c>
      <c r="L359" s="19" t="str">
        <f aca="false">IF(OR($C359="",N($F359)=0),"",N($H359)*60/$F359)</f>
        <v/>
      </c>
      <c r="M359" s="20" t="str">
        <f aca="false">IF(OR($C359="",N(J359)=0,$G359=""),"",($G359-J359)/J359)</f>
        <v/>
      </c>
      <c r="N359" s="20" t="str">
        <f aca="false">IF(OR($C359="",N(K359)=0,$H359=""),"",($H359-K359)/K359)</f>
        <v/>
      </c>
      <c r="O359" s="21" t="str">
        <f aca="false">IF($C359="","",IF(ISNA(MATCH($C359,Parts!$A$5:$A$204,0)),"Part not found",IF(OR(N(M359)&gt;'Part Summary'!$B$4,N(N359)&gt;'Part Summary'!$B$4),"OVER QUOTE",IF(AND(M359&lt;&gt;"",N359&lt;&gt;"",M359&lt;-'Part Summary'!$B$4,N359&lt;-'Part Summary'!$B$4),"Faster than quoted","OK"))))</f>
        <v/>
      </c>
    </row>
    <row r="360" customFormat="false" ht="15" hidden="false" customHeight="false" outlineLevel="0" collapsed="false">
      <c r="A360" s="17"/>
      <c r="B360" s="14"/>
      <c r="C360" s="14"/>
      <c r="D360" s="14"/>
      <c r="E360" s="14"/>
      <c r="F360" s="15"/>
      <c r="G360" s="15"/>
      <c r="H360" s="15"/>
      <c r="I360" s="14"/>
      <c r="J360" s="18" t="str">
        <f aca="false">IF($C360="","",IFERROR(INDEX(Parts!$E$5:$E$204,MATCH($C360,Parts!$A$5:$A$204,0)),""))</f>
        <v/>
      </c>
      <c r="K360" s="18" t="str">
        <f aca="false">IF($C360="","",IFERROR(N($F360)*INDEX(Parts!$F$5:$F$204,MATCH($C360,Parts!$A$5:$A$204,0))/60,""))</f>
        <v/>
      </c>
      <c r="L360" s="19" t="str">
        <f aca="false">IF(OR($C360="",N($F360)=0),"",N($H360)*60/$F360)</f>
        <v/>
      </c>
      <c r="M360" s="20" t="str">
        <f aca="false">IF(OR($C360="",N(J360)=0,$G360=""),"",($G360-J360)/J360)</f>
        <v/>
      </c>
      <c r="N360" s="20" t="str">
        <f aca="false">IF(OR($C360="",N(K360)=0,$H360=""),"",($H360-K360)/K360)</f>
        <v/>
      </c>
      <c r="O360" s="21" t="str">
        <f aca="false">IF($C360="","",IF(ISNA(MATCH($C360,Parts!$A$5:$A$204,0)),"Part not found",IF(OR(N(M360)&gt;'Part Summary'!$B$4,N(N360)&gt;'Part Summary'!$B$4),"OVER QUOTE",IF(AND(M360&lt;&gt;"",N360&lt;&gt;"",M360&lt;-'Part Summary'!$B$4,N360&lt;-'Part Summary'!$B$4),"Faster than quoted","OK"))))</f>
        <v/>
      </c>
    </row>
    <row r="361" customFormat="false" ht="15" hidden="false" customHeight="false" outlineLevel="0" collapsed="false">
      <c r="A361" s="17"/>
      <c r="B361" s="14"/>
      <c r="C361" s="14"/>
      <c r="D361" s="14"/>
      <c r="E361" s="14"/>
      <c r="F361" s="15"/>
      <c r="G361" s="15"/>
      <c r="H361" s="15"/>
      <c r="I361" s="14"/>
      <c r="J361" s="18" t="str">
        <f aca="false">IF($C361="","",IFERROR(INDEX(Parts!$E$5:$E$204,MATCH($C361,Parts!$A$5:$A$204,0)),""))</f>
        <v/>
      </c>
      <c r="K361" s="18" t="str">
        <f aca="false">IF($C361="","",IFERROR(N($F361)*INDEX(Parts!$F$5:$F$204,MATCH($C361,Parts!$A$5:$A$204,0))/60,""))</f>
        <v/>
      </c>
      <c r="L361" s="19" t="str">
        <f aca="false">IF(OR($C361="",N($F361)=0),"",N($H361)*60/$F361)</f>
        <v/>
      </c>
      <c r="M361" s="20" t="str">
        <f aca="false">IF(OR($C361="",N(J361)=0,$G361=""),"",($G361-J361)/J361)</f>
        <v/>
      </c>
      <c r="N361" s="20" t="str">
        <f aca="false">IF(OR($C361="",N(K361)=0,$H361=""),"",($H361-K361)/K361)</f>
        <v/>
      </c>
      <c r="O361" s="21" t="str">
        <f aca="false">IF($C361="","",IF(ISNA(MATCH($C361,Parts!$A$5:$A$204,0)),"Part not found",IF(OR(N(M361)&gt;'Part Summary'!$B$4,N(N361)&gt;'Part Summary'!$B$4),"OVER QUOTE",IF(AND(M361&lt;&gt;"",N361&lt;&gt;"",M361&lt;-'Part Summary'!$B$4,N361&lt;-'Part Summary'!$B$4),"Faster than quoted","OK"))))</f>
        <v/>
      </c>
    </row>
    <row r="362" customFormat="false" ht="15" hidden="false" customHeight="false" outlineLevel="0" collapsed="false">
      <c r="A362" s="17"/>
      <c r="B362" s="14"/>
      <c r="C362" s="14"/>
      <c r="D362" s="14"/>
      <c r="E362" s="14"/>
      <c r="F362" s="15"/>
      <c r="G362" s="15"/>
      <c r="H362" s="15"/>
      <c r="I362" s="14"/>
      <c r="J362" s="18" t="str">
        <f aca="false">IF($C362="","",IFERROR(INDEX(Parts!$E$5:$E$204,MATCH($C362,Parts!$A$5:$A$204,0)),""))</f>
        <v/>
      </c>
      <c r="K362" s="18" t="str">
        <f aca="false">IF($C362="","",IFERROR(N($F362)*INDEX(Parts!$F$5:$F$204,MATCH($C362,Parts!$A$5:$A$204,0))/60,""))</f>
        <v/>
      </c>
      <c r="L362" s="19" t="str">
        <f aca="false">IF(OR($C362="",N($F362)=0),"",N($H362)*60/$F362)</f>
        <v/>
      </c>
      <c r="M362" s="20" t="str">
        <f aca="false">IF(OR($C362="",N(J362)=0,$G362=""),"",($G362-J362)/J362)</f>
        <v/>
      </c>
      <c r="N362" s="20" t="str">
        <f aca="false">IF(OR($C362="",N(K362)=0,$H362=""),"",($H362-K362)/K362)</f>
        <v/>
      </c>
      <c r="O362" s="21" t="str">
        <f aca="false">IF($C362="","",IF(ISNA(MATCH($C362,Parts!$A$5:$A$204,0)),"Part not found",IF(OR(N(M362)&gt;'Part Summary'!$B$4,N(N362)&gt;'Part Summary'!$B$4),"OVER QUOTE",IF(AND(M362&lt;&gt;"",N362&lt;&gt;"",M362&lt;-'Part Summary'!$B$4,N362&lt;-'Part Summary'!$B$4),"Faster than quoted","OK"))))</f>
        <v/>
      </c>
    </row>
    <row r="363" customFormat="false" ht="15" hidden="false" customHeight="false" outlineLevel="0" collapsed="false">
      <c r="A363" s="17"/>
      <c r="B363" s="14"/>
      <c r="C363" s="14"/>
      <c r="D363" s="14"/>
      <c r="E363" s="14"/>
      <c r="F363" s="15"/>
      <c r="G363" s="15"/>
      <c r="H363" s="15"/>
      <c r="I363" s="14"/>
      <c r="J363" s="18" t="str">
        <f aca="false">IF($C363="","",IFERROR(INDEX(Parts!$E$5:$E$204,MATCH($C363,Parts!$A$5:$A$204,0)),""))</f>
        <v/>
      </c>
      <c r="K363" s="18" t="str">
        <f aca="false">IF($C363="","",IFERROR(N($F363)*INDEX(Parts!$F$5:$F$204,MATCH($C363,Parts!$A$5:$A$204,0))/60,""))</f>
        <v/>
      </c>
      <c r="L363" s="19" t="str">
        <f aca="false">IF(OR($C363="",N($F363)=0),"",N($H363)*60/$F363)</f>
        <v/>
      </c>
      <c r="M363" s="20" t="str">
        <f aca="false">IF(OR($C363="",N(J363)=0,$G363=""),"",($G363-J363)/J363)</f>
        <v/>
      </c>
      <c r="N363" s="20" t="str">
        <f aca="false">IF(OR($C363="",N(K363)=0,$H363=""),"",($H363-K363)/K363)</f>
        <v/>
      </c>
      <c r="O363" s="21" t="str">
        <f aca="false">IF($C363="","",IF(ISNA(MATCH($C363,Parts!$A$5:$A$204,0)),"Part not found",IF(OR(N(M363)&gt;'Part Summary'!$B$4,N(N363)&gt;'Part Summary'!$B$4),"OVER QUOTE",IF(AND(M363&lt;&gt;"",N363&lt;&gt;"",M363&lt;-'Part Summary'!$B$4,N363&lt;-'Part Summary'!$B$4),"Faster than quoted","OK"))))</f>
        <v/>
      </c>
    </row>
    <row r="364" customFormat="false" ht="15" hidden="false" customHeight="false" outlineLevel="0" collapsed="false">
      <c r="A364" s="17"/>
      <c r="B364" s="14"/>
      <c r="C364" s="14"/>
      <c r="D364" s="14"/>
      <c r="E364" s="14"/>
      <c r="F364" s="15"/>
      <c r="G364" s="15"/>
      <c r="H364" s="15"/>
      <c r="I364" s="14"/>
      <c r="J364" s="18" t="str">
        <f aca="false">IF($C364="","",IFERROR(INDEX(Parts!$E$5:$E$204,MATCH($C364,Parts!$A$5:$A$204,0)),""))</f>
        <v/>
      </c>
      <c r="K364" s="18" t="str">
        <f aca="false">IF($C364="","",IFERROR(N($F364)*INDEX(Parts!$F$5:$F$204,MATCH($C364,Parts!$A$5:$A$204,0))/60,""))</f>
        <v/>
      </c>
      <c r="L364" s="19" t="str">
        <f aca="false">IF(OR($C364="",N($F364)=0),"",N($H364)*60/$F364)</f>
        <v/>
      </c>
      <c r="M364" s="20" t="str">
        <f aca="false">IF(OR($C364="",N(J364)=0,$G364=""),"",($G364-J364)/J364)</f>
        <v/>
      </c>
      <c r="N364" s="20" t="str">
        <f aca="false">IF(OR($C364="",N(K364)=0,$H364=""),"",($H364-K364)/K364)</f>
        <v/>
      </c>
      <c r="O364" s="21" t="str">
        <f aca="false">IF($C364="","",IF(ISNA(MATCH($C364,Parts!$A$5:$A$204,0)),"Part not found",IF(OR(N(M364)&gt;'Part Summary'!$B$4,N(N364)&gt;'Part Summary'!$B$4),"OVER QUOTE",IF(AND(M364&lt;&gt;"",N364&lt;&gt;"",M364&lt;-'Part Summary'!$B$4,N364&lt;-'Part Summary'!$B$4),"Faster than quoted","OK"))))</f>
        <v/>
      </c>
    </row>
    <row r="365" customFormat="false" ht="15" hidden="false" customHeight="false" outlineLevel="0" collapsed="false">
      <c r="A365" s="17"/>
      <c r="B365" s="14"/>
      <c r="C365" s="14"/>
      <c r="D365" s="14"/>
      <c r="E365" s="14"/>
      <c r="F365" s="15"/>
      <c r="G365" s="15"/>
      <c r="H365" s="15"/>
      <c r="I365" s="14"/>
      <c r="J365" s="18" t="str">
        <f aca="false">IF($C365="","",IFERROR(INDEX(Parts!$E$5:$E$204,MATCH($C365,Parts!$A$5:$A$204,0)),""))</f>
        <v/>
      </c>
      <c r="K365" s="18" t="str">
        <f aca="false">IF($C365="","",IFERROR(N($F365)*INDEX(Parts!$F$5:$F$204,MATCH($C365,Parts!$A$5:$A$204,0))/60,""))</f>
        <v/>
      </c>
      <c r="L365" s="19" t="str">
        <f aca="false">IF(OR($C365="",N($F365)=0),"",N($H365)*60/$F365)</f>
        <v/>
      </c>
      <c r="M365" s="20" t="str">
        <f aca="false">IF(OR($C365="",N(J365)=0,$G365=""),"",($G365-J365)/J365)</f>
        <v/>
      </c>
      <c r="N365" s="20" t="str">
        <f aca="false">IF(OR($C365="",N(K365)=0,$H365=""),"",($H365-K365)/K365)</f>
        <v/>
      </c>
      <c r="O365" s="21" t="str">
        <f aca="false">IF($C365="","",IF(ISNA(MATCH($C365,Parts!$A$5:$A$204,0)),"Part not found",IF(OR(N(M365)&gt;'Part Summary'!$B$4,N(N365)&gt;'Part Summary'!$B$4),"OVER QUOTE",IF(AND(M365&lt;&gt;"",N365&lt;&gt;"",M365&lt;-'Part Summary'!$B$4,N365&lt;-'Part Summary'!$B$4),"Faster than quoted","OK"))))</f>
        <v/>
      </c>
    </row>
    <row r="366" customFormat="false" ht="15" hidden="false" customHeight="false" outlineLevel="0" collapsed="false">
      <c r="A366" s="17"/>
      <c r="B366" s="14"/>
      <c r="C366" s="14"/>
      <c r="D366" s="14"/>
      <c r="E366" s="14"/>
      <c r="F366" s="15"/>
      <c r="G366" s="15"/>
      <c r="H366" s="15"/>
      <c r="I366" s="14"/>
      <c r="J366" s="18" t="str">
        <f aca="false">IF($C366="","",IFERROR(INDEX(Parts!$E$5:$E$204,MATCH($C366,Parts!$A$5:$A$204,0)),""))</f>
        <v/>
      </c>
      <c r="K366" s="18" t="str">
        <f aca="false">IF($C366="","",IFERROR(N($F366)*INDEX(Parts!$F$5:$F$204,MATCH($C366,Parts!$A$5:$A$204,0))/60,""))</f>
        <v/>
      </c>
      <c r="L366" s="19" t="str">
        <f aca="false">IF(OR($C366="",N($F366)=0),"",N($H366)*60/$F366)</f>
        <v/>
      </c>
      <c r="M366" s="20" t="str">
        <f aca="false">IF(OR($C366="",N(J366)=0,$G366=""),"",($G366-J366)/J366)</f>
        <v/>
      </c>
      <c r="N366" s="20" t="str">
        <f aca="false">IF(OR($C366="",N(K366)=0,$H366=""),"",($H366-K366)/K366)</f>
        <v/>
      </c>
      <c r="O366" s="21" t="str">
        <f aca="false">IF($C366="","",IF(ISNA(MATCH($C366,Parts!$A$5:$A$204,0)),"Part not found",IF(OR(N(M366)&gt;'Part Summary'!$B$4,N(N366)&gt;'Part Summary'!$B$4),"OVER QUOTE",IF(AND(M366&lt;&gt;"",N366&lt;&gt;"",M366&lt;-'Part Summary'!$B$4,N366&lt;-'Part Summary'!$B$4),"Faster than quoted","OK"))))</f>
        <v/>
      </c>
    </row>
    <row r="367" customFormat="false" ht="15" hidden="false" customHeight="false" outlineLevel="0" collapsed="false">
      <c r="A367" s="17"/>
      <c r="B367" s="14"/>
      <c r="C367" s="14"/>
      <c r="D367" s="14"/>
      <c r="E367" s="14"/>
      <c r="F367" s="15"/>
      <c r="G367" s="15"/>
      <c r="H367" s="15"/>
      <c r="I367" s="14"/>
      <c r="J367" s="18" t="str">
        <f aca="false">IF($C367="","",IFERROR(INDEX(Parts!$E$5:$E$204,MATCH($C367,Parts!$A$5:$A$204,0)),""))</f>
        <v/>
      </c>
      <c r="K367" s="18" t="str">
        <f aca="false">IF($C367="","",IFERROR(N($F367)*INDEX(Parts!$F$5:$F$204,MATCH($C367,Parts!$A$5:$A$204,0))/60,""))</f>
        <v/>
      </c>
      <c r="L367" s="19" t="str">
        <f aca="false">IF(OR($C367="",N($F367)=0),"",N($H367)*60/$F367)</f>
        <v/>
      </c>
      <c r="M367" s="20" t="str">
        <f aca="false">IF(OR($C367="",N(J367)=0,$G367=""),"",($G367-J367)/J367)</f>
        <v/>
      </c>
      <c r="N367" s="20" t="str">
        <f aca="false">IF(OR($C367="",N(K367)=0,$H367=""),"",($H367-K367)/K367)</f>
        <v/>
      </c>
      <c r="O367" s="21" t="str">
        <f aca="false">IF($C367="","",IF(ISNA(MATCH($C367,Parts!$A$5:$A$204,0)),"Part not found",IF(OR(N(M367)&gt;'Part Summary'!$B$4,N(N367)&gt;'Part Summary'!$B$4),"OVER QUOTE",IF(AND(M367&lt;&gt;"",N367&lt;&gt;"",M367&lt;-'Part Summary'!$B$4,N367&lt;-'Part Summary'!$B$4),"Faster than quoted","OK"))))</f>
        <v/>
      </c>
    </row>
    <row r="368" customFormat="false" ht="15" hidden="false" customHeight="false" outlineLevel="0" collapsed="false">
      <c r="A368" s="17"/>
      <c r="B368" s="14"/>
      <c r="C368" s="14"/>
      <c r="D368" s="14"/>
      <c r="E368" s="14"/>
      <c r="F368" s="15"/>
      <c r="G368" s="15"/>
      <c r="H368" s="15"/>
      <c r="I368" s="14"/>
      <c r="J368" s="18" t="str">
        <f aca="false">IF($C368="","",IFERROR(INDEX(Parts!$E$5:$E$204,MATCH($C368,Parts!$A$5:$A$204,0)),""))</f>
        <v/>
      </c>
      <c r="K368" s="18" t="str">
        <f aca="false">IF($C368="","",IFERROR(N($F368)*INDEX(Parts!$F$5:$F$204,MATCH($C368,Parts!$A$5:$A$204,0))/60,""))</f>
        <v/>
      </c>
      <c r="L368" s="19" t="str">
        <f aca="false">IF(OR($C368="",N($F368)=0),"",N($H368)*60/$F368)</f>
        <v/>
      </c>
      <c r="M368" s="20" t="str">
        <f aca="false">IF(OR($C368="",N(J368)=0,$G368=""),"",($G368-J368)/J368)</f>
        <v/>
      </c>
      <c r="N368" s="20" t="str">
        <f aca="false">IF(OR($C368="",N(K368)=0,$H368=""),"",($H368-K368)/K368)</f>
        <v/>
      </c>
      <c r="O368" s="21" t="str">
        <f aca="false">IF($C368="","",IF(ISNA(MATCH($C368,Parts!$A$5:$A$204,0)),"Part not found",IF(OR(N(M368)&gt;'Part Summary'!$B$4,N(N368)&gt;'Part Summary'!$B$4),"OVER QUOTE",IF(AND(M368&lt;&gt;"",N368&lt;&gt;"",M368&lt;-'Part Summary'!$B$4,N368&lt;-'Part Summary'!$B$4),"Faster than quoted","OK"))))</f>
        <v/>
      </c>
    </row>
    <row r="369" customFormat="false" ht="15" hidden="false" customHeight="false" outlineLevel="0" collapsed="false">
      <c r="A369" s="17"/>
      <c r="B369" s="14"/>
      <c r="C369" s="14"/>
      <c r="D369" s="14"/>
      <c r="E369" s="14"/>
      <c r="F369" s="15"/>
      <c r="G369" s="15"/>
      <c r="H369" s="15"/>
      <c r="I369" s="14"/>
      <c r="J369" s="18" t="str">
        <f aca="false">IF($C369="","",IFERROR(INDEX(Parts!$E$5:$E$204,MATCH($C369,Parts!$A$5:$A$204,0)),""))</f>
        <v/>
      </c>
      <c r="K369" s="18" t="str">
        <f aca="false">IF($C369="","",IFERROR(N($F369)*INDEX(Parts!$F$5:$F$204,MATCH($C369,Parts!$A$5:$A$204,0))/60,""))</f>
        <v/>
      </c>
      <c r="L369" s="19" t="str">
        <f aca="false">IF(OR($C369="",N($F369)=0),"",N($H369)*60/$F369)</f>
        <v/>
      </c>
      <c r="M369" s="20" t="str">
        <f aca="false">IF(OR($C369="",N(J369)=0,$G369=""),"",($G369-J369)/J369)</f>
        <v/>
      </c>
      <c r="N369" s="20" t="str">
        <f aca="false">IF(OR($C369="",N(K369)=0,$H369=""),"",($H369-K369)/K369)</f>
        <v/>
      </c>
      <c r="O369" s="21" t="str">
        <f aca="false">IF($C369="","",IF(ISNA(MATCH($C369,Parts!$A$5:$A$204,0)),"Part not found",IF(OR(N(M369)&gt;'Part Summary'!$B$4,N(N369)&gt;'Part Summary'!$B$4),"OVER QUOTE",IF(AND(M369&lt;&gt;"",N369&lt;&gt;"",M369&lt;-'Part Summary'!$B$4,N369&lt;-'Part Summary'!$B$4),"Faster than quoted","OK"))))</f>
        <v/>
      </c>
    </row>
    <row r="370" customFormat="false" ht="15" hidden="false" customHeight="false" outlineLevel="0" collapsed="false">
      <c r="A370" s="17"/>
      <c r="B370" s="14"/>
      <c r="C370" s="14"/>
      <c r="D370" s="14"/>
      <c r="E370" s="14"/>
      <c r="F370" s="15"/>
      <c r="G370" s="15"/>
      <c r="H370" s="15"/>
      <c r="I370" s="14"/>
      <c r="J370" s="18" t="str">
        <f aca="false">IF($C370="","",IFERROR(INDEX(Parts!$E$5:$E$204,MATCH($C370,Parts!$A$5:$A$204,0)),""))</f>
        <v/>
      </c>
      <c r="K370" s="18" t="str">
        <f aca="false">IF($C370="","",IFERROR(N($F370)*INDEX(Parts!$F$5:$F$204,MATCH($C370,Parts!$A$5:$A$204,0))/60,""))</f>
        <v/>
      </c>
      <c r="L370" s="19" t="str">
        <f aca="false">IF(OR($C370="",N($F370)=0),"",N($H370)*60/$F370)</f>
        <v/>
      </c>
      <c r="M370" s="20" t="str">
        <f aca="false">IF(OR($C370="",N(J370)=0,$G370=""),"",($G370-J370)/J370)</f>
        <v/>
      </c>
      <c r="N370" s="20" t="str">
        <f aca="false">IF(OR($C370="",N(K370)=0,$H370=""),"",($H370-K370)/K370)</f>
        <v/>
      </c>
      <c r="O370" s="21" t="str">
        <f aca="false">IF($C370="","",IF(ISNA(MATCH($C370,Parts!$A$5:$A$204,0)),"Part not found",IF(OR(N(M370)&gt;'Part Summary'!$B$4,N(N370)&gt;'Part Summary'!$B$4),"OVER QUOTE",IF(AND(M370&lt;&gt;"",N370&lt;&gt;"",M370&lt;-'Part Summary'!$B$4,N370&lt;-'Part Summary'!$B$4),"Faster than quoted","OK"))))</f>
        <v/>
      </c>
    </row>
    <row r="371" customFormat="false" ht="15" hidden="false" customHeight="false" outlineLevel="0" collapsed="false">
      <c r="A371" s="17"/>
      <c r="B371" s="14"/>
      <c r="C371" s="14"/>
      <c r="D371" s="14"/>
      <c r="E371" s="14"/>
      <c r="F371" s="15"/>
      <c r="G371" s="15"/>
      <c r="H371" s="15"/>
      <c r="I371" s="14"/>
      <c r="J371" s="18" t="str">
        <f aca="false">IF($C371="","",IFERROR(INDEX(Parts!$E$5:$E$204,MATCH($C371,Parts!$A$5:$A$204,0)),""))</f>
        <v/>
      </c>
      <c r="K371" s="18" t="str">
        <f aca="false">IF($C371="","",IFERROR(N($F371)*INDEX(Parts!$F$5:$F$204,MATCH($C371,Parts!$A$5:$A$204,0))/60,""))</f>
        <v/>
      </c>
      <c r="L371" s="19" t="str">
        <f aca="false">IF(OR($C371="",N($F371)=0),"",N($H371)*60/$F371)</f>
        <v/>
      </c>
      <c r="M371" s="20" t="str">
        <f aca="false">IF(OR($C371="",N(J371)=0,$G371=""),"",($G371-J371)/J371)</f>
        <v/>
      </c>
      <c r="N371" s="20" t="str">
        <f aca="false">IF(OR($C371="",N(K371)=0,$H371=""),"",($H371-K371)/K371)</f>
        <v/>
      </c>
      <c r="O371" s="21" t="str">
        <f aca="false">IF($C371="","",IF(ISNA(MATCH($C371,Parts!$A$5:$A$204,0)),"Part not found",IF(OR(N(M371)&gt;'Part Summary'!$B$4,N(N371)&gt;'Part Summary'!$B$4),"OVER QUOTE",IF(AND(M371&lt;&gt;"",N371&lt;&gt;"",M371&lt;-'Part Summary'!$B$4,N371&lt;-'Part Summary'!$B$4),"Faster than quoted","OK"))))</f>
        <v/>
      </c>
    </row>
    <row r="372" customFormat="false" ht="15" hidden="false" customHeight="false" outlineLevel="0" collapsed="false">
      <c r="A372" s="17"/>
      <c r="B372" s="14"/>
      <c r="C372" s="14"/>
      <c r="D372" s="14"/>
      <c r="E372" s="14"/>
      <c r="F372" s="15"/>
      <c r="G372" s="15"/>
      <c r="H372" s="15"/>
      <c r="I372" s="14"/>
      <c r="J372" s="18" t="str">
        <f aca="false">IF($C372="","",IFERROR(INDEX(Parts!$E$5:$E$204,MATCH($C372,Parts!$A$5:$A$204,0)),""))</f>
        <v/>
      </c>
      <c r="K372" s="18" t="str">
        <f aca="false">IF($C372="","",IFERROR(N($F372)*INDEX(Parts!$F$5:$F$204,MATCH($C372,Parts!$A$5:$A$204,0))/60,""))</f>
        <v/>
      </c>
      <c r="L372" s="19" t="str">
        <f aca="false">IF(OR($C372="",N($F372)=0),"",N($H372)*60/$F372)</f>
        <v/>
      </c>
      <c r="M372" s="20" t="str">
        <f aca="false">IF(OR($C372="",N(J372)=0,$G372=""),"",($G372-J372)/J372)</f>
        <v/>
      </c>
      <c r="N372" s="20" t="str">
        <f aca="false">IF(OR($C372="",N(K372)=0,$H372=""),"",($H372-K372)/K372)</f>
        <v/>
      </c>
      <c r="O372" s="21" t="str">
        <f aca="false">IF($C372="","",IF(ISNA(MATCH($C372,Parts!$A$5:$A$204,0)),"Part not found",IF(OR(N(M372)&gt;'Part Summary'!$B$4,N(N372)&gt;'Part Summary'!$B$4),"OVER QUOTE",IF(AND(M372&lt;&gt;"",N372&lt;&gt;"",M372&lt;-'Part Summary'!$B$4,N372&lt;-'Part Summary'!$B$4),"Faster than quoted","OK"))))</f>
        <v/>
      </c>
    </row>
    <row r="373" customFormat="false" ht="15" hidden="false" customHeight="false" outlineLevel="0" collapsed="false">
      <c r="A373" s="17"/>
      <c r="B373" s="14"/>
      <c r="C373" s="14"/>
      <c r="D373" s="14"/>
      <c r="E373" s="14"/>
      <c r="F373" s="15"/>
      <c r="G373" s="15"/>
      <c r="H373" s="15"/>
      <c r="I373" s="14"/>
      <c r="J373" s="18" t="str">
        <f aca="false">IF($C373="","",IFERROR(INDEX(Parts!$E$5:$E$204,MATCH($C373,Parts!$A$5:$A$204,0)),""))</f>
        <v/>
      </c>
      <c r="K373" s="18" t="str">
        <f aca="false">IF($C373="","",IFERROR(N($F373)*INDEX(Parts!$F$5:$F$204,MATCH($C373,Parts!$A$5:$A$204,0))/60,""))</f>
        <v/>
      </c>
      <c r="L373" s="19" t="str">
        <f aca="false">IF(OR($C373="",N($F373)=0),"",N($H373)*60/$F373)</f>
        <v/>
      </c>
      <c r="M373" s="20" t="str">
        <f aca="false">IF(OR($C373="",N(J373)=0,$G373=""),"",($G373-J373)/J373)</f>
        <v/>
      </c>
      <c r="N373" s="20" t="str">
        <f aca="false">IF(OR($C373="",N(K373)=0,$H373=""),"",($H373-K373)/K373)</f>
        <v/>
      </c>
      <c r="O373" s="21" t="str">
        <f aca="false">IF($C373="","",IF(ISNA(MATCH($C373,Parts!$A$5:$A$204,0)),"Part not found",IF(OR(N(M373)&gt;'Part Summary'!$B$4,N(N373)&gt;'Part Summary'!$B$4),"OVER QUOTE",IF(AND(M373&lt;&gt;"",N373&lt;&gt;"",M373&lt;-'Part Summary'!$B$4,N373&lt;-'Part Summary'!$B$4),"Faster than quoted","OK"))))</f>
        <v/>
      </c>
    </row>
    <row r="374" customFormat="false" ht="15" hidden="false" customHeight="false" outlineLevel="0" collapsed="false">
      <c r="A374" s="17"/>
      <c r="B374" s="14"/>
      <c r="C374" s="14"/>
      <c r="D374" s="14"/>
      <c r="E374" s="14"/>
      <c r="F374" s="15"/>
      <c r="G374" s="15"/>
      <c r="H374" s="15"/>
      <c r="I374" s="14"/>
      <c r="J374" s="18" t="str">
        <f aca="false">IF($C374="","",IFERROR(INDEX(Parts!$E$5:$E$204,MATCH($C374,Parts!$A$5:$A$204,0)),""))</f>
        <v/>
      </c>
      <c r="K374" s="18" t="str">
        <f aca="false">IF($C374="","",IFERROR(N($F374)*INDEX(Parts!$F$5:$F$204,MATCH($C374,Parts!$A$5:$A$204,0))/60,""))</f>
        <v/>
      </c>
      <c r="L374" s="19" t="str">
        <f aca="false">IF(OR($C374="",N($F374)=0),"",N($H374)*60/$F374)</f>
        <v/>
      </c>
      <c r="M374" s="20" t="str">
        <f aca="false">IF(OR($C374="",N(J374)=0,$G374=""),"",($G374-J374)/J374)</f>
        <v/>
      </c>
      <c r="N374" s="20" t="str">
        <f aca="false">IF(OR($C374="",N(K374)=0,$H374=""),"",($H374-K374)/K374)</f>
        <v/>
      </c>
      <c r="O374" s="21" t="str">
        <f aca="false">IF($C374="","",IF(ISNA(MATCH($C374,Parts!$A$5:$A$204,0)),"Part not found",IF(OR(N(M374)&gt;'Part Summary'!$B$4,N(N374)&gt;'Part Summary'!$B$4),"OVER QUOTE",IF(AND(M374&lt;&gt;"",N374&lt;&gt;"",M374&lt;-'Part Summary'!$B$4,N374&lt;-'Part Summary'!$B$4),"Faster than quoted","OK"))))</f>
        <v/>
      </c>
    </row>
    <row r="375" customFormat="false" ht="15" hidden="false" customHeight="false" outlineLevel="0" collapsed="false">
      <c r="A375" s="17"/>
      <c r="B375" s="14"/>
      <c r="C375" s="14"/>
      <c r="D375" s="14"/>
      <c r="E375" s="14"/>
      <c r="F375" s="15"/>
      <c r="G375" s="15"/>
      <c r="H375" s="15"/>
      <c r="I375" s="14"/>
      <c r="J375" s="18" t="str">
        <f aca="false">IF($C375="","",IFERROR(INDEX(Parts!$E$5:$E$204,MATCH($C375,Parts!$A$5:$A$204,0)),""))</f>
        <v/>
      </c>
      <c r="K375" s="18" t="str">
        <f aca="false">IF($C375="","",IFERROR(N($F375)*INDEX(Parts!$F$5:$F$204,MATCH($C375,Parts!$A$5:$A$204,0))/60,""))</f>
        <v/>
      </c>
      <c r="L375" s="19" t="str">
        <f aca="false">IF(OR($C375="",N($F375)=0),"",N($H375)*60/$F375)</f>
        <v/>
      </c>
      <c r="M375" s="20" t="str">
        <f aca="false">IF(OR($C375="",N(J375)=0,$G375=""),"",($G375-J375)/J375)</f>
        <v/>
      </c>
      <c r="N375" s="20" t="str">
        <f aca="false">IF(OR($C375="",N(K375)=0,$H375=""),"",($H375-K375)/K375)</f>
        <v/>
      </c>
      <c r="O375" s="21" t="str">
        <f aca="false">IF($C375="","",IF(ISNA(MATCH($C375,Parts!$A$5:$A$204,0)),"Part not found",IF(OR(N(M375)&gt;'Part Summary'!$B$4,N(N375)&gt;'Part Summary'!$B$4),"OVER QUOTE",IF(AND(M375&lt;&gt;"",N375&lt;&gt;"",M375&lt;-'Part Summary'!$B$4,N375&lt;-'Part Summary'!$B$4),"Faster than quoted","OK"))))</f>
        <v/>
      </c>
    </row>
    <row r="376" customFormat="false" ht="15" hidden="false" customHeight="false" outlineLevel="0" collapsed="false">
      <c r="A376" s="17"/>
      <c r="B376" s="14"/>
      <c r="C376" s="14"/>
      <c r="D376" s="14"/>
      <c r="E376" s="14"/>
      <c r="F376" s="15"/>
      <c r="G376" s="15"/>
      <c r="H376" s="15"/>
      <c r="I376" s="14"/>
      <c r="J376" s="18" t="str">
        <f aca="false">IF($C376="","",IFERROR(INDEX(Parts!$E$5:$E$204,MATCH($C376,Parts!$A$5:$A$204,0)),""))</f>
        <v/>
      </c>
      <c r="K376" s="18" t="str">
        <f aca="false">IF($C376="","",IFERROR(N($F376)*INDEX(Parts!$F$5:$F$204,MATCH($C376,Parts!$A$5:$A$204,0))/60,""))</f>
        <v/>
      </c>
      <c r="L376" s="19" t="str">
        <f aca="false">IF(OR($C376="",N($F376)=0),"",N($H376)*60/$F376)</f>
        <v/>
      </c>
      <c r="M376" s="20" t="str">
        <f aca="false">IF(OR($C376="",N(J376)=0,$G376=""),"",($G376-J376)/J376)</f>
        <v/>
      </c>
      <c r="N376" s="20" t="str">
        <f aca="false">IF(OR($C376="",N(K376)=0,$H376=""),"",($H376-K376)/K376)</f>
        <v/>
      </c>
      <c r="O376" s="21" t="str">
        <f aca="false">IF($C376="","",IF(ISNA(MATCH($C376,Parts!$A$5:$A$204,0)),"Part not found",IF(OR(N(M376)&gt;'Part Summary'!$B$4,N(N376)&gt;'Part Summary'!$B$4),"OVER QUOTE",IF(AND(M376&lt;&gt;"",N376&lt;&gt;"",M376&lt;-'Part Summary'!$B$4,N376&lt;-'Part Summary'!$B$4),"Faster than quoted","OK"))))</f>
        <v/>
      </c>
    </row>
    <row r="377" customFormat="false" ht="15" hidden="false" customHeight="false" outlineLevel="0" collapsed="false">
      <c r="A377" s="17"/>
      <c r="B377" s="14"/>
      <c r="C377" s="14"/>
      <c r="D377" s="14"/>
      <c r="E377" s="14"/>
      <c r="F377" s="15"/>
      <c r="G377" s="15"/>
      <c r="H377" s="15"/>
      <c r="I377" s="14"/>
      <c r="J377" s="18" t="str">
        <f aca="false">IF($C377="","",IFERROR(INDEX(Parts!$E$5:$E$204,MATCH($C377,Parts!$A$5:$A$204,0)),""))</f>
        <v/>
      </c>
      <c r="K377" s="18" t="str">
        <f aca="false">IF($C377="","",IFERROR(N($F377)*INDEX(Parts!$F$5:$F$204,MATCH($C377,Parts!$A$5:$A$204,0))/60,""))</f>
        <v/>
      </c>
      <c r="L377" s="19" t="str">
        <f aca="false">IF(OR($C377="",N($F377)=0),"",N($H377)*60/$F377)</f>
        <v/>
      </c>
      <c r="M377" s="20" t="str">
        <f aca="false">IF(OR($C377="",N(J377)=0,$G377=""),"",($G377-J377)/J377)</f>
        <v/>
      </c>
      <c r="N377" s="20" t="str">
        <f aca="false">IF(OR($C377="",N(K377)=0,$H377=""),"",($H377-K377)/K377)</f>
        <v/>
      </c>
      <c r="O377" s="21" t="str">
        <f aca="false">IF($C377="","",IF(ISNA(MATCH($C377,Parts!$A$5:$A$204,0)),"Part not found",IF(OR(N(M377)&gt;'Part Summary'!$B$4,N(N377)&gt;'Part Summary'!$B$4),"OVER QUOTE",IF(AND(M377&lt;&gt;"",N377&lt;&gt;"",M377&lt;-'Part Summary'!$B$4,N377&lt;-'Part Summary'!$B$4),"Faster than quoted","OK"))))</f>
        <v/>
      </c>
    </row>
    <row r="378" customFormat="false" ht="15" hidden="false" customHeight="false" outlineLevel="0" collapsed="false">
      <c r="A378" s="17"/>
      <c r="B378" s="14"/>
      <c r="C378" s="14"/>
      <c r="D378" s="14"/>
      <c r="E378" s="14"/>
      <c r="F378" s="15"/>
      <c r="G378" s="15"/>
      <c r="H378" s="15"/>
      <c r="I378" s="14"/>
      <c r="J378" s="18" t="str">
        <f aca="false">IF($C378="","",IFERROR(INDEX(Parts!$E$5:$E$204,MATCH($C378,Parts!$A$5:$A$204,0)),""))</f>
        <v/>
      </c>
      <c r="K378" s="18" t="str">
        <f aca="false">IF($C378="","",IFERROR(N($F378)*INDEX(Parts!$F$5:$F$204,MATCH($C378,Parts!$A$5:$A$204,0))/60,""))</f>
        <v/>
      </c>
      <c r="L378" s="19" t="str">
        <f aca="false">IF(OR($C378="",N($F378)=0),"",N($H378)*60/$F378)</f>
        <v/>
      </c>
      <c r="M378" s="20" t="str">
        <f aca="false">IF(OR($C378="",N(J378)=0,$G378=""),"",($G378-J378)/J378)</f>
        <v/>
      </c>
      <c r="N378" s="20" t="str">
        <f aca="false">IF(OR($C378="",N(K378)=0,$H378=""),"",($H378-K378)/K378)</f>
        <v/>
      </c>
      <c r="O378" s="21" t="str">
        <f aca="false">IF($C378="","",IF(ISNA(MATCH($C378,Parts!$A$5:$A$204,0)),"Part not found",IF(OR(N(M378)&gt;'Part Summary'!$B$4,N(N378)&gt;'Part Summary'!$B$4),"OVER QUOTE",IF(AND(M378&lt;&gt;"",N378&lt;&gt;"",M378&lt;-'Part Summary'!$B$4,N378&lt;-'Part Summary'!$B$4),"Faster than quoted","OK"))))</f>
        <v/>
      </c>
    </row>
    <row r="379" customFormat="false" ht="15" hidden="false" customHeight="false" outlineLevel="0" collapsed="false">
      <c r="A379" s="17"/>
      <c r="B379" s="14"/>
      <c r="C379" s="14"/>
      <c r="D379" s="14"/>
      <c r="E379" s="14"/>
      <c r="F379" s="15"/>
      <c r="G379" s="15"/>
      <c r="H379" s="15"/>
      <c r="I379" s="14"/>
      <c r="J379" s="18" t="str">
        <f aca="false">IF($C379="","",IFERROR(INDEX(Parts!$E$5:$E$204,MATCH($C379,Parts!$A$5:$A$204,0)),""))</f>
        <v/>
      </c>
      <c r="K379" s="18" t="str">
        <f aca="false">IF($C379="","",IFERROR(N($F379)*INDEX(Parts!$F$5:$F$204,MATCH($C379,Parts!$A$5:$A$204,0))/60,""))</f>
        <v/>
      </c>
      <c r="L379" s="19" t="str">
        <f aca="false">IF(OR($C379="",N($F379)=0),"",N($H379)*60/$F379)</f>
        <v/>
      </c>
      <c r="M379" s="20" t="str">
        <f aca="false">IF(OR($C379="",N(J379)=0,$G379=""),"",($G379-J379)/J379)</f>
        <v/>
      </c>
      <c r="N379" s="20" t="str">
        <f aca="false">IF(OR($C379="",N(K379)=0,$H379=""),"",($H379-K379)/K379)</f>
        <v/>
      </c>
      <c r="O379" s="21" t="str">
        <f aca="false">IF($C379="","",IF(ISNA(MATCH($C379,Parts!$A$5:$A$204,0)),"Part not found",IF(OR(N(M379)&gt;'Part Summary'!$B$4,N(N379)&gt;'Part Summary'!$B$4),"OVER QUOTE",IF(AND(M379&lt;&gt;"",N379&lt;&gt;"",M379&lt;-'Part Summary'!$B$4,N379&lt;-'Part Summary'!$B$4),"Faster than quoted","OK"))))</f>
        <v/>
      </c>
    </row>
    <row r="380" customFormat="false" ht="15" hidden="false" customHeight="false" outlineLevel="0" collapsed="false">
      <c r="A380" s="17"/>
      <c r="B380" s="14"/>
      <c r="C380" s="14"/>
      <c r="D380" s="14"/>
      <c r="E380" s="14"/>
      <c r="F380" s="15"/>
      <c r="G380" s="15"/>
      <c r="H380" s="15"/>
      <c r="I380" s="14"/>
      <c r="J380" s="18" t="str">
        <f aca="false">IF($C380="","",IFERROR(INDEX(Parts!$E$5:$E$204,MATCH($C380,Parts!$A$5:$A$204,0)),""))</f>
        <v/>
      </c>
      <c r="K380" s="18" t="str">
        <f aca="false">IF($C380="","",IFERROR(N($F380)*INDEX(Parts!$F$5:$F$204,MATCH($C380,Parts!$A$5:$A$204,0))/60,""))</f>
        <v/>
      </c>
      <c r="L380" s="19" t="str">
        <f aca="false">IF(OR($C380="",N($F380)=0),"",N($H380)*60/$F380)</f>
        <v/>
      </c>
      <c r="M380" s="20" t="str">
        <f aca="false">IF(OR($C380="",N(J380)=0,$G380=""),"",($G380-J380)/J380)</f>
        <v/>
      </c>
      <c r="N380" s="20" t="str">
        <f aca="false">IF(OR($C380="",N(K380)=0,$H380=""),"",($H380-K380)/K380)</f>
        <v/>
      </c>
      <c r="O380" s="21" t="str">
        <f aca="false">IF($C380="","",IF(ISNA(MATCH($C380,Parts!$A$5:$A$204,0)),"Part not found",IF(OR(N(M380)&gt;'Part Summary'!$B$4,N(N380)&gt;'Part Summary'!$B$4),"OVER QUOTE",IF(AND(M380&lt;&gt;"",N380&lt;&gt;"",M380&lt;-'Part Summary'!$B$4,N380&lt;-'Part Summary'!$B$4),"Faster than quoted","OK"))))</f>
        <v/>
      </c>
    </row>
    <row r="381" customFormat="false" ht="15" hidden="false" customHeight="false" outlineLevel="0" collapsed="false">
      <c r="A381" s="17"/>
      <c r="B381" s="14"/>
      <c r="C381" s="14"/>
      <c r="D381" s="14"/>
      <c r="E381" s="14"/>
      <c r="F381" s="15"/>
      <c r="G381" s="15"/>
      <c r="H381" s="15"/>
      <c r="I381" s="14"/>
      <c r="J381" s="18" t="str">
        <f aca="false">IF($C381="","",IFERROR(INDEX(Parts!$E$5:$E$204,MATCH($C381,Parts!$A$5:$A$204,0)),""))</f>
        <v/>
      </c>
      <c r="K381" s="18" t="str">
        <f aca="false">IF($C381="","",IFERROR(N($F381)*INDEX(Parts!$F$5:$F$204,MATCH($C381,Parts!$A$5:$A$204,0))/60,""))</f>
        <v/>
      </c>
      <c r="L381" s="19" t="str">
        <f aca="false">IF(OR($C381="",N($F381)=0),"",N($H381)*60/$F381)</f>
        <v/>
      </c>
      <c r="M381" s="20" t="str">
        <f aca="false">IF(OR($C381="",N(J381)=0,$G381=""),"",($G381-J381)/J381)</f>
        <v/>
      </c>
      <c r="N381" s="20" t="str">
        <f aca="false">IF(OR($C381="",N(K381)=0,$H381=""),"",($H381-K381)/K381)</f>
        <v/>
      </c>
      <c r="O381" s="21" t="str">
        <f aca="false">IF($C381="","",IF(ISNA(MATCH($C381,Parts!$A$5:$A$204,0)),"Part not found",IF(OR(N(M381)&gt;'Part Summary'!$B$4,N(N381)&gt;'Part Summary'!$B$4),"OVER QUOTE",IF(AND(M381&lt;&gt;"",N381&lt;&gt;"",M381&lt;-'Part Summary'!$B$4,N381&lt;-'Part Summary'!$B$4),"Faster than quoted","OK"))))</f>
        <v/>
      </c>
    </row>
    <row r="382" customFormat="false" ht="15" hidden="false" customHeight="false" outlineLevel="0" collapsed="false">
      <c r="A382" s="17"/>
      <c r="B382" s="14"/>
      <c r="C382" s="14"/>
      <c r="D382" s="14"/>
      <c r="E382" s="14"/>
      <c r="F382" s="15"/>
      <c r="G382" s="15"/>
      <c r="H382" s="15"/>
      <c r="I382" s="14"/>
      <c r="J382" s="18" t="str">
        <f aca="false">IF($C382="","",IFERROR(INDEX(Parts!$E$5:$E$204,MATCH($C382,Parts!$A$5:$A$204,0)),""))</f>
        <v/>
      </c>
      <c r="K382" s="18" t="str">
        <f aca="false">IF($C382="","",IFERROR(N($F382)*INDEX(Parts!$F$5:$F$204,MATCH($C382,Parts!$A$5:$A$204,0))/60,""))</f>
        <v/>
      </c>
      <c r="L382" s="19" t="str">
        <f aca="false">IF(OR($C382="",N($F382)=0),"",N($H382)*60/$F382)</f>
        <v/>
      </c>
      <c r="M382" s="20" t="str">
        <f aca="false">IF(OR($C382="",N(J382)=0,$G382=""),"",($G382-J382)/J382)</f>
        <v/>
      </c>
      <c r="N382" s="20" t="str">
        <f aca="false">IF(OR($C382="",N(K382)=0,$H382=""),"",($H382-K382)/K382)</f>
        <v/>
      </c>
      <c r="O382" s="21" t="str">
        <f aca="false">IF($C382="","",IF(ISNA(MATCH($C382,Parts!$A$5:$A$204,0)),"Part not found",IF(OR(N(M382)&gt;'Part Summary'!$B$4,N(N382)&gt;'Part Summary'!$B$4),"OVER QUOTE",IF(AND(M382&lt;&gt;"",N382&lt;&gt;"",M382&lt;-'Part Summary'!$B$4,N382&lt;-'Part Summary'!$B$4),"Faster than quoted","OK"))))</f>
        <v/>
      </c>
    </row>
    <row r="383" customFormat="false" ht="15" hidden="false" customHeight="false" outlineLevel="0" collapsed="false">
      <c r="A383" s="17"/>
      <c r="B383" s="14"/>
      <c r="C383" s="14"/>
      <c r="D383" s="14"/>
      <c r="E383" s="14"/>
      <c r="F383" s="15"/>
      <c r="G383" s="15"/>
      <c r="H383" s="15"/>
      <c r="I383" s="14"/>
      <c r="J383" s="18" t="str">
        <f aca="false">IF($C383="","",IFERROR(INDEX(Parts!$E$5:$E$204,MATCH($C383,Parts!$A$5:$A$204,0)),""))</f>
        <v/>
      </c>
      <c r="K383" s="18" t="str">
        <f aca="false">IF($C383="","",IFERROR(N($F383)*INDEX(Parts!$F$5:$F$204,MATCH($C383,Parts!$A$5:$A$204,0))/60,""))</f>
        <v/>
      </c>
      <c r="L383" s="19" t="str">
        <f aca="false">IF(OR($C383="",N($F383)=0),"",N($H383)*60/$F383)</f>
        <v/>
      </c>
      <c r="M383" s="20" t="str">
        <f aca="false">IF(OR($C383="",N(J383)=0,$G383=""),"",($G383-J383)/J383)</f>
        <v/>
      </c>
      <c r="N383" s="20" t="str">
        <f aca="false">IF(OR($C383="",N(K383)=0,$H383=""),"",($H383-K383)/K383)</f>
        <v/>
      </c>
      <c r="O383" s="21" t="str">
        <f aca="false">IF($C383="","",IF(ISNA(MATCH($C383,Parts!$A$5:$A$204,0)),"Part not found",IF(OR(N(M383)&gt;'Part Summary'!$B$4,N(N383)&gt;'Part Summary'!$B$4),"OVER QUOTE",IF(AND(M383&lt;&gt;"",N383&lt;&gt;"",M383&lt;-'Part Summary'!$B$4,N383&lt;-'Part Summary'!$B$4),"Faster than quoted","OK"))))</f>
        <v/>
      </c>
    </row>
    <row r="384" customFormat="false" ht="15" hidden="false" customHeight="false" outlineLevel="0" collapsed="false">
      <c r="A384" s="17"/>
      <c r="B384" s="14"/>
      <c r="C384" s="14"/>
      <c r="D384" s="14"/>
      <c r="E384" s="14"/>
      <c r="F384" s="15"/>
      <c r="G384" s="15"/>
      <c r="H384" s="15"/>
      <c r="I384" s="14"/>
      <c r="J384" s="18" t="str">
        <f aca="false">IF($C384="","",IFERROR(INDEX(Parts!$E$5:$E$204,MATCH($C384,Parts!$A$5:$A$204,0)),""))</f>
        <v/>
      </c>
      <c r="K384" s="18" t="str">
        <f aca="false">IF($C384="","",IFERROR(N($F384)*INDEX(Parts!$F$5:$F$204,MATCH($C384,Parts!$A$5:$A$204,0))/60,""))</f>
        <v/>
      </c>
      <c r="L384" s="19" t="str">
        <f aca="false">IF(OR($C384="",N($F384)=0),"",N($H384)*60/$F384)</f>
        <v/>
      </c>
      <c r="M384" s="20" t="str">
        <f aca="false">IF(OR($C384="",N(J384)=0,$G384=""),"",($G384-J384)/J384)</f>
        <v/>
      </c>
      <c r="N384" s="20" t="str">
        <f aca="false">IF(OR($C384="",N(K384)=0,$H384=""),"",($H384-K384)/K384)</f>
        <v/>
      </c>
      <c r="O384" s="21" t="str">
        <f aca="false">IF($C384="","",IF(ISNA(MATCH($C384,Parts!$A$5:$A$204,0)),"Part not found",IF(OR(N(M384)&gt;'Part Summary'!$B$4,N(N384)&gt;'Part Summary'!$B$4),"OVER QUOTE",IF(AND(M384&lt;&gt;"",N384&lt;&gt;"",M384&lt;-'Part Summary'!$B$4,N384&lt;-'Part Summary'!$B$4),"Faster than quoted","OK"))))</f>
        <v/>
      </c>
    </row>
    <row r="385" customFormat="false" ht="15" hidden="false" customHeight="false" outlineLevel="0" collapsed="false">
      <c r="A385" s="17"/>
      <c r="B385" s="14"/>
      <c r="C385" s="14"/>
      <c r="D385" s="14"/>
      <c r="E385" s="14"/>
      <c r="F385" s="15"/>
      <c r="G385" s="15"/>
      <c r="H385" s="15"/>
      <c r="I385" s="14"/>
      <c r="J385" s="18" t="str">
        <f aca="false">IF($C385="","",IFERROR(INDEX(Parts!$E$5:$E$204,MATCH($C385,Parts!$A$5:$A$204,0)),""))</f>
        <v/>
      </c>
      <c r="K385" s="18" t="str">
        <f aca="false">IF($C385="","",IFERROR(N($F385)*INDEX(Parts!$F$5:$F$204,MATCH($C385,Parts!$A$5:$A$204,0))/60,""))</f>
        <v/>
      </c>
      <c r="L385" s="19" t="str">
        <f aca="false">IF(OR($C385="",N($F385)=0),"",N($H385)*60/$F385)</f>
        <v/>
      </c>
      <c r="M385" s="20" t="str">
        <f aca="false">IF(OR($C385="",N(J385)=0,$G385=""),"",($G385-J385)/J385)</f>
        <v/>
      </c>
      <c r="N385" s="20" t="str">
        <f aca="false">IF(OR($C385="",N(K385)=0,$H385=""),"",($H385-K385)/K385)</f>
        <v/>
      </c>
      <c r="O385" s="21" t="str">
        <f aca="false">IF($C385="","",IF(ISNA(MATCH($C385,Parts!$A$5:$A$204,0)),"Part not found",IF(OR(N(M385)&gt;'Part Summary'!$B$4,N(N385)&gt;'Part Summary'!$B$4),"OVER QUOTE",IF(AND(M385&lt;&gt;"",N385&lt;&gt;"",M385&lt;-'Part Summary'!$B$4,N385&lt;-'Part Summary'!$B$4),"Faster than quoted","OK"))))</f>
        <v/>
      </c>
    </row>
    <row r="386" customFormat="false" ht="15" hidden="false" customHeight="false" outlineLevel="0" collapsed="false">
      <c r="A386" s="17"/>
      <c r="B386" s="14"/>
      <c r="C386" s="14"/>
      <c r="D386" s="14"/>
      <c r="E386" s="14"/>
      <c r="F386" s="15"/>
      <c r="G386" s="15"/>
      <c r="H386" s="15"/>
      <c r="I386" s="14"/>
      <c r="J386" s="18" t="str">
        <f aca="false">IF($C386="","",IFERROR(INDEX(Parts!$E$5:$E$204,MATCH($C386,Parts!$A$5:$A$204,0)),""))</f>
        <v/>
      </c>
      <c r="K386" s="18" t="str">
        <f aca="false">IF($C386="","",IFERROR(N($F386)*INDEX(Parts!$F$5:$F$204,MATCH($C386,Parts!$A$5:$A$204,0))/60,""))</f>
        <v/>
      </c>
      <c r="L386" s="19" t="str">
        <f aca="false">IF(OR($C386="",N($F386)=0),"",N($H386)*60/$F386)</f>
        <v/>
      </c>
      <c r="M386" s="20" t="str">
        <f aca="false">IF(OR($C386="",N(J386)=0,$G386=""),"",($G386-J386)/J386)</f>
        <v/>
      </c>
      <c r="N386" s="20" t="str">
        <f aca="false">IF(OR($C386="",N(K386)=0,$H386=""),"",($H386-K386)/K386)</f>
        <v/>
      </c>
      <c r="O386" s="21" t="str">
        <f aca="false">IF($C386="","",IF(ISNA(MATCH($C386,Parts!$A$5:$A$204,0)),"Part not found",IF(OR(N(M386)&gt;'Part Summary'!$B$4,N(N386)&gt;'Part Summary'!$B$4),"OVER QUOTE",IF(AND(M386&lt;&gt;"",N386&lt;&gt;"",M386&lt;-'Part Summary'!$B$4,N386&lt;-'Part Summary'!$B$4),"Faster than quoted","OK"))))</f>
        <v/>
      </c>
    </row>
    <row r="387" customFormat="false" ht="15" hidden="false" customHeight="false" outlineLevel="0" collapsed="false">
      <c r="A387" s="17"/>
      <c r="B387" s="14"/>
      <c r="C387" s="14"/>
      <c r="D387" s="14"/>
      <c r="E387" s="14"/>
      <c r="F387" s="15"/>
      <c r="G387" s="15"/>
      <c r="H387" s="15"/>
      <c r="I387" s="14"/>
      <c r="J387" s="18" t="str">
        <f aca="false">IF($C387="","",IFERROR(INDEX(Parts!$E$5:$E$204,MATCH($C387,Parts!$A$5:$A$204,0)),""))</f>
        <v/>
      </c>
      <c r="K387" s="18" t="str">
        <f aca="false">IF($C387="","",IFERROR(N($F387)*INDEX(Parts!$F$5:$F$204,MATCH($C387,Parts!$A$5:$A$204,0))/60,""))</f>
        <v/>
      </c>
      <c r="L387" s="19" t="str">
        <f aca="false">IF(OR($C387="",N($F387)=0),"",N($H387)*60/$F387)</f>
        <v/>
      </c>
      <c r="M387" s="20" t="str">
        <f aca="false">IF(OR($C387="",N(J387)=0,$G387=""),"",($G387-J387)/J387)</f>
        <v/>
      </c>
      <c r="N387" s="20" t="str">
        <f aca="false">IF(OR($C387="",N(K387)=0,$H387=""),"",($H387-K387)/K387)</f>
        <v/>
      </c>
      <c r="O387" s="21" t="str">
        <f aca="false">IF($C387="","",IF(ISNA(MATCH($C387,Parts!$A$5:$A$204,0)),"Part not found",IF(OR(N(M387)&gt;'Part Summary'!$B$4,N(N387)&gt;'Part Summary'!$B$4),"OVER QUOTE",IF(AND(M387&lt;&gt;"",N387&lt;&gt;"",M387&lt;-'Part Summary'!$B$4,N387&lt;-'Part Summary'!$B$4),"Faster than quoted","OK"))))</f>
        <v/>
      </c>
    </row>
    <row r="388" customFormat="false" ht="15" hidden="false" customHeight="false" outlineLevel="0" collapsed="false">
      <c r="A388" s="17"/>
      <c r="B388" s="14"/>
      <c r="C388" s="14"/>
      <c r="D388" s="14"/>
      <c r="E388" s="14"/>
      <c r="F388" s="15"/>
      <c r="G388" s="15"/>
      <c r="H388" s="15"/>
      <c r="I388" s="14"/>
      <c r="J388" s="18" t="str">
        <f aca="false">IF($C388="","",IFERROR(INDEX(Parts!$E$5:$E$204,MATCH($C388,Parts!$A$5:$A$204,0)),""))</f>
        <v/>
      </c>
      <c r="K388" s="18" t="str">
        <f aca="false">IF($C388="","",IFERROR(N($F388)*INDEX(Parts!$F$5:$F$204,MATCH($C388,Parts!$A$5:$A$204,0))/60,""))</f>
        <v/>
      </c>
      <c r="L388" s="19" t="str">
        <f aca="false">IF(OR($C388="",N($F388)=0),"",N($H388)*60/$F388)</f>
        <v/>
      </c>
      <c r="M388" s="20" t="str">
        <f aca="false">IF(OR($C388="",N(J388)=0,$G388=""),"",($G388-J388)/J388)</f>
        <v/>
      </c>
      <c r="N388" s="20" t="str">
        <f aca="false">IF(OR($C388="",N(K388)=0,$H388=""),"",($H388-K388)/K388)</f>
        <v/>
      </c>
      <c r="O388" s="21" t="str">
        <f aca="false">IF($C388="","",IF(ISNA(MATCH($C388,Parts!$A$5:$A$204,0)),"Part not found",IF(OR(N(M388)&gt;'Part Summary'!$B$4,N(N388)&gt;'Part Summary'!$B$4),"OVER QUOTE",IF(AND(M388&lt;&gt;"",N388&lt;&gt;"",M388&lt;-'Part Summary'!$B$4,N388&lt;-'Part Summary'!$B$4),"Faster than quoted","OK"))))</f>
        <v/>
      </c>
    </row>
    <row r="389" customFormat="false" ht="15" hidden="false" customHeight="false" outlineLevel="0" collapsed="false">
      <c r="A389" s="17"/>
      <c r="B389" s="14"/>
      <c r="C389" s="14"/>
      <c r="D389" s="14"/>
      <c r="E389" s="14"/>
      <c r="F389" s="15"/>
      <c r="G389" s="15"/>
      <c r="H389" s="15"/>
      <c r="I389" s="14"/>
      <c r="J389" s="18" t="str">
        <f aca="false">IF($C389="","",IFERROR(INDEX(Parts!$E$5:$E$204,MATCH($C389,Parts!$A$5:$A$204,0)),""))</f>
        <v/>
      </c>
      <c r="K389" s="18" t="str">
        <f aca="false">IF($C389="","",IFERROR(N($F389)*INDEX(Parts!$F$5:$F$204,MATCH($C389,Parts!$A$5:$A$204,0))/60,""))</f>
        <v/>
      </c>
      <c r="L389" s="19" t="str">
        <f aca="false">IF(OR($C389="",N($F389)=0),"",N($H389)*60/$F389)</f>
        <v/>
      </c>
      <c r="M389" s="20" t="str">
        <f aca="false">IF(OR($C389="",N(J389)=0,$G389=""),"",($G389-J389)/J389)</f>
        <v/>
      </c>
      <c r="N389" s="20" t="str">
        <f aca="false">IF(OR($C389="",N(K389)=0,$H389=""),"",($H389-K389)/K389)</f>
        <v/>
      </c>
      <c r="O389" s="21" t="str">
        <f aca="false">IF($C389="","",IF(ISNA(MATCH($C389,Parts!$A$5:$A$204,0)),"Part not found",IF(OR(N(M389)&gt;'Part Summary'!$B$4,N(N389)&gt;'Part Summary'!$B$4),"OVER QUOTE",IF(AND(M389&lt;&gt;"",N389&lt;&gt;"",M389&lt;-'Part Summary'!$B$4,N389&lt;-'Part Summary'!$B$4),"Faster than quoted","OK"))))</f>
        <v/>
      </c>
    </row>
    <row r="390" customFormat="false" ht="15" hidden="false" customHeight="false" outlineLevel="0" collapsed="false">
      <c r="A390" s="17"/>
      <c r="B390" s="14"/>
      <c r="C390" s="14"/>
      <c r="D390" s="14"/>
      <c r="E390" s="14"/>
      <c r="F390" s="15"/>
      <c r="G390" s="15"/>
      <c r="H390" s="15"/>
      <c r="I390" s="14"/>
      <c r="J390" s="18" t="str">
        <f aca="false">IF($C390="","",IFERROR(INDEX(Parts!$E$5:$E$204,MATCH($C390,Parts!$A$5:$A$204,0)),""))</f>
        <v/>
      </c>
      <c r="K390" s="18" t="str">
        <f aca="false">IF($C390="","",IFERROR(N($F390)*INDEX(Parts!$F$5:$F$204,MATCH($C390,Parts!$A$5:$A$204,0))/60,""))</f>
        <v/>
      </c>
      <c r="L390" s="19" t="str">
        <f aca="false">IF(OR($C390="",N($F390)=0),"",N($H390)*60/$F390)</f>
        <v/>
      </c>
      <c r="M390" s="20" t="str">
        <f aca="false">IF(OR($C390="",N(J390)=0,$G390=""),"",($G390-J390)/J390)</f>
        <v/>
      </c>
      <c r="N390" s="20" t="str">
        <f aca="false">IF(OR($C390="",N(K390)=0,$H390=""),"",($H390-K390)/K390)</f>
        <v/>
      </c>
      <c r="O390" s="21" t="str">
        <f aca="false">IF($C390="","",IF(ISNA(MATCH($C390,Parts!$A$5:$A$204,0)),"Part not found",IF(OR(N(M390)&gt;'Part Summary'!$B$4,N(N390)&gt;'Part Summary'!$B$4),"OVER QUOTE",IF(AND(M390&lt;&gt;"",N390&lt;&gt;"",M390&lt;-'Part Summary'!$B$4,N390&lt;-'Part Summary'!$B$4),"Faster than quoted","OK"))))</f>
        <v/>
      </c>
    </row>
    <row r="391" customFormat="false" ht="15" hidden="false" customHeight="false" outlineLevel="0" collapsed="false">
      <c r="A391" s="17"/>
      <c r="B391" s="14"/>
      <c r="C391" s="14"/>
      <c r="D391" s="14"/>
      <c r="E391" s="14"/>
      <c r="F391" s="15"/>
      <c r="G391" s="15"/>
      <c r="H391" s="15"/>
      <c r="I391" s="14"/>
      <c r="J391" s="18" t="str">
        <f aca="false">IF($C391="","",IFERROR(INDEX(Parts!$E$5:$E$204,MATCH($C391,Parts!$A$5:$A$204,0)),""))</f>
        <v/>
      </c>
      <c r="K391" s="18" t="str">
        <f aca="false">IF($C391="","",IFERROR(N($F391)*INDEX(Parts!$F$5:$F$204,MATCH($C391,Parts!$A$5:$A$204,0))/60,""))</f>
        <v/>
      </c>
      <c r="L391" s="19" t="str">
        <f aca="false">IF(OR($C391="",N($F391)=0),"",N($H391)*60/$F391)</f>
        <v/>
      </c>
      <c r="M391" s="20" t="str">
        <f aca="false">IF(OR($C391="",N(J391)=0,$G391=""),"",($G391-J391)/J391)</f>
        <v/>
      </c>
      <c r="N391" s="20" t="str">
        <f aca="false">IF(OR($C391="",N(K391)=0,$H391=""),"",($H391-K391)/K391)</f>
        <v/>
      </c>
      <c r="O391" s="21" t="str">
        <f aca="false">IF($C391="","",IF(ISNA(MATCH($C391,Parts!$A$5:$A$204,0)),"Part not found",IF(OR(N(M391)&gt;'Part Summary'!$B$4,N(N391)&gt;'Part Summary'!$B$4),"OVER QUOTE",IF(AND(M391&lt;&gt;"",N391&lt;&gt;"",M391&lt;-'Part Summary'!$B$4,N391&lt;-'Part Summary'!$B$4),"Faster than quoted","OK"))))</f>
        <v/>
      </c>
    </row>
    <row r="392" customFormat="false" ht="15" hidden="false" customHeight="false" outlineLevel="0" collapsed="false">
      <c r="A392" s="17"/>
      <c r="B392" s="14"/>
      <c r="C392" s="14"/>
      <c r="D392" s="14"/>
      <c r="E392" s="14"/>
      <c r="F392" s="15"/>
      <c r="G392" s="15"/>
      <c r="H392" s="15"/>
      <c r="I392" s="14"/>
      <c r="J392" s="18" t="str">
        <f aca="false">IF($C392="","",IFERROR(INDEX(Parts!$E$5:$E$204,MATCH($C392,Parts!$A$5:$A$204,0)),""))</f>
        <v/>
      </c>
      <c r="K392" s="18" t="str">
        <f aca="false">IF($C392="","",IFERROR(N($F392)*INDEX(Parts!$F$5:$F$204,MATCH($C392,Parts!$A$5:$A$204,0))/60,""))</f>
        <v/>
      </c>
      <c r="L392" s="19" t="str">
        <f aca="false">IF(OR($C392="",N($F392)=0),"",N($H392)*60/$F392)</f>
        <v/>
      </c>
      <c r="M392" s="20" t="str">
        <f aca="false">IF(OR($C392="",N(J392)=0,$G392=""),"",($G392-J392)/J392)</f>
        <v/>
      </c>
      <c r="N392" s="20" t="str">
        <f aca="false">IF(OR($C392="",N(K392)=0,$H392=""),"",($H392-K392)/K392)</f>
        <v/>
      </c>
      <c r="O392" s="21" t="str">
        <f aca="false">IF($C392="","",IF(ISNA(MATCH($C392,Parts!$A$5:$A$204,0)),"Part not found",IF(OR(N(M392)&gt;'Part Summary'!$B$4,N(N392)&gt;'Part Summary'!$B$4),"OVER QUOTE",IF(AND(M392&lt;&gt;"",N392&lt;&gt;"",M392&lt;-'Part Summary'!$B$4,N392&lt;-'Part Summary'!$B$4),"Faster than quoted","OK"))))</f>
        <v/>
      </c>
    </row>
    <row r="393" customFormat="false" ht="15" hidden="false" customHeight="false" outlineLevel="0" collapsed="false">
      <c r="A393" s="17"/>
      <c r="B393" s="14"/>
      <c r="C393" s="14"/>
      <c r="D393" s="14"/>
      <c r="E393" s="14"/>
      <c r="F393" s="15"/>
      <c r="G393" s="15"/>
      <c r="H393" s="15"/>
      <c r="I393" s="14"/>
      <c r="J393" s="18" t="str">
        <f aca="false">IF($C393="","",IFERROR(INDEX(Parts!$E$5:$E$204,MATCH($C393,Parts!$A$5:$A$204,0)),""))</f>
        <v/>
      </c>
      <c r="K393" s="18" t="str">
        <f aca="false">IF($C393="","",IFERROR(N($F393)*INDEX(Parts!$F$5:$F$204,MATCH($C393,Parts!$A$5:$A$204,0))/60,""))</f>
        <v/>
      </c>
      <c r="L393" s="19" t="str">
        <f aca="false">IF(OR($C393="",N($F393)=0),"",N($H393)*60/$F393)</f>
        <v/>
      </c>
      <c r="M393" s="20" t="str">
        <f aca="false">IF(OR($C393="",N(J393)=0,$G393=""),"",($G393-J393)/J393)</f>
        <v/>
      </c>
      <c r="N393" s="20" t="str">
        <f aca="false">IF(OR($C393="",N(K393)=0,$H393=""),"",($H393-K393)/K393)</f>
        <v/>
      </c>
      <c r="O393" s="21" t="str">
        <f aca="false">IF($C393="","",IF(ISNA(MATCH($C393,Parts!$A$5:$A$204,0)),"Part not found",IF(OR(N(M393)&gt;'Part Summary'!$B$4,N(N393)&gt;'Part Summary'!$B$4),"OVER QUOTE",IF(AND(M393&lt;&gt;"",N393&lt;&gt;"",M393&lt;-'Part Summary'!$B$4,N393&lt;-'Part Summary'!$B$4),"Faster than quoted","OK"))))</f>
        <v/>
      </c>
    </row>
    <row r="394" customFormat="false" ht="15" hidden="false" customHeight="false" outlineLevel="0" collapsed="false">
      <c r="A394" s="17"/>
      <c r="B394" s="14"/>
      <c r="C394" s="14"/>
      <c r="D394" s="14"/>
      <c r="E394" s="14"/>
      <c r="F394" s="15"/>
      <c r="G394" s="15"/>
      <c r="H394" s="15"/>
      <c r="I394" s="14"/>
      <c r="J394" s="18" t="str">
        <f aca="false">IF($C394="","",IFERROR(INDEX(Parts!$E$5:$E$204,MATCH($C394,Parts!$A$5:$A$204,0)),""))</f>
        <v/>
      </c>
      <c r="K394" s="18" t="str">
        <f aca="false">IF($C394="","",IFERROR(N($F394)*INDEX(Parts!$F$5:$F$204,MATCH($C394,Parts!$A$5:$A$204,0))/60,""))</f>
        <v/>
      </c>
      <c r="L394" s="19" t="str">
        <f aca="false">IF(OR($C394="",N($F394)=0),"",N($H394)*60/$F394)</f>
        <v/>
      </c>
      <c r="M394" s="20" t="str">
        <f aca="false">IF(OR($C394="",N(J394)=0,$G394=""),"",($G394-J394)/J394)</f>
        <v/>
      </c>
      <c r="N394" s="20" t="str">
        <f aca="false">IF(OR($C394="",N(K394)=0,$H394=""),"",($H394-K394)/K394)</f>
        <v/>
      </c>
      <c r="O394" s="21" t="str">
        <f aca="false">IF($C394="","",IF(ISNA(MATCH($C394,Parts!$A$5:$A$204,0)),"Part not found",IF(OR(N(M394)&gt;'Part Summary'!$B$4,N(N394)&gt;'Part Summary'!$B$4),"OVER QUOTE",IF(AND(M394&lt;&gt;"",N394&lt;&gt;"",M394&lt;-'Part Summary'!$B$4,N394&lt;-'Part Summary'!$B$4),"Faster than quoted","OK"))))</f>
        <v/>
      </c>
    </row>
    <row r="395" customFormat="false" ht="15" hidden="false" customHeight="false" outlineLevel="0" collapsed="false">
      <c r="A395" s="17"/>
      <c r="B395" s="14"/>
      <c r="C395" s="14"/>
      <c r="D395" s="14"/>
      <c r="E395" s="14"/>
      <c r="F395" s="15"/>
      <c r="G395" s="15"/>
      <c r="H395" s="15"/>
      <c r="I395" s="14"/>
      <c r="J395" s="18" t="str">
        <f aca="false">IF($C395="","",IFERROR(INDEX(Parts!$E$5:$E$204,MATCH($C395,Parts!$A$5:$A$204,0)),""))</f>
        <v/>
      </c>
      <c r="K395" s="18" t="str">
        <f aca="false">IF($C395="","",IFERROR(N($F395)*INDEX(Parts!$F$5:$F$204,MATCH($C395,Parts!$A$5:$A$204,0))/60,""))</f>
        <v/>
      </c>
      <c r="L395" s="19" t="str">
        <f aca="false">IF(OR($C395="",N($F395)=0),"",N($H395)*60/$F395)</f>
        <v/>
      </c>
      <c r="M395" s="20" t="str">
        <f aca="false">IF(OR($C395="",N(J395)=0,$G395=""),"",($G395-J395)/J395)</f>
        <v/>
      </c>
      <c r="N395" s="20" t="str">
        <f aca="false">IF(OR($C395="",N(K395)=0,$H395=""),"",($H395-K395)/K395)</f>
        <v/>
      </c>
      <c r="O395" s="21" t="str">
        <f aca="false">IF($C395="","",IF(ISNA(MATCH($C395,Parts!$A$5:$A$204,0)),"Part not found",IF(OR(N(M395)&gt;'Part Summary'!$B$4,N(N395)&gt;'Part Summary'!$B$4),"OVER QUOTE",IF(AND(M395&lt;&gt;"",N395&lt;&gt;"",M395&lt;-'Part Summary'!$B$4,N395&lt;-'Part Summary'!$B$4),"Faster than quoted","OK"))))</f>
        <v/>
      </c>
    </row>
    <row r="396" customFormat="false" ht="15" hidden="false" customHeight="false" outlineLevel="0" collapsed="false">
      <c r="A396" s="17"/>
      <c r="B396" s="14"/>
      <c r="C396" s="14"/>
      <c r="D396" s="14"/>
      <c r="E396" s="14"/>
      <c r="F396" s="15"/>
      <c r="G396" s="15"/>
      <c r="H396" s="15"/>
      <c r="I396" s="14"/>
      <c r="J396" s="18" t="str">
        <f aca="false">IF($C396="","",IFERROR(INDEX(Parts!$E$5:$E$204,MATCH($C396,Parts!$A$5:$A$204,0)),""))</f>
        <v/>
      </c>
      <c r="K396" s="18" t="str">
        <f aca="false">IF($C396="","",IFERROR(N($F396)*INDEX(Parts!$F$5:$F$204,MATCH($C396,Parts!$A$5:$A$204,0))/60,""))</f>
        <v/>
      </c>
      <c r="L396" s="19" t="str">
        <f aca="false">IF(OR($C396="",N($F396)=0),"",N($H396)*60/$F396)</f>
        <v/>
      </c>
      <c r="M396" s="20" t="str">
        <f aca="false">IF(OR($C396="",N(J396)=0,$G396=""),"",($G396-J396)/J396)</f>
        <v/>
      </c>
      <c r="N396" s="20" t="str">
        <f aca="false">IF(OR($C396="",N(K396)=0,$H396=""),"",($H396-K396)/K396)</f>
        <v/>
      </c>
      <c r="O396" s="21" t="str">
        <f aca="false">IF($C396="","",IF(ISNA(MATCH($C396,Parts!$A$5:$A$204,0)),"Part not found",IF(OR(N(M396)&gt;'Part Summary'!$B$4,N(N396)&gt;'Part Summary'!$B$4),"OVER QUOTE",IF(AND(M396&lt;&gt;"",N396&lt;&gt;"",M396&lt;-'Part Summary'!$B$4,N396&lt;-'Part Summary'!$B$4),"Faster than quoted","OK"))))</f>
        <v/>
      </c>
    </row>
    <row r="397" customFormat="false" ht="15" hidden="false" customHeight="false" outlineLevel="0" collapsed="false">
      <c r="A397" s="17"/>
      <c r="B397" s="14"/>
      <c r="C397" s="14"/>
      <c r="D397" s="14"/>
      <c r="E397" s="14"/>
      <c r="F397" s="15"/>
      <c r="G397" s="15"/>
      <c r="H397" s="15"/>
      <c r="I397" s="14"/>
      <c r="J397" s="18" t="str">
        <f aca="false">IF($C397="","",IFERROR(INDEX(Parts!$E$5:$E$204,MATCH($C397,Parts!$A$5:$A$204,0)),""))</f>
        <v/>
      </c>
      <c r="K397" s="18" t="str">
        <f aca="false">IF($C397="","",IFERROR(N($F397)*INDEX(Parts!$F$5:$F$204,MATCH($C397,Parts!$A$5:$A$204,0))/60,""))</f>
        <v/>
      </c>
      <c r="L397" s="19" t="str">
        <f aca="false">IF(OR($C397="",N($F397)=0),"",N($H397)*60/$F397)</f>
        <v/>
      </c>
      <c r="M397" s="20" t="str">
        <f aca="false">IF(OR($C397="",N(J397)=0,$G397=""),"",($G397-J397)/J397)</f>
        <v/>
      </c>
      <c r="N397" s="20" t="str">
        <f aca="false">IF(OR($C397="",N(K397)=0,$H397=""),"",($H397-K397)/K397)</f>
        <v/>
      </c>
      <c r="O397" s="21" t="str">
        <f aca="false">IF($C397="","",IF(ISNA(MATCH($C397,Parts!$A$5:$A$204,0)),"Part not found",IF(OR(N(M397)&gt;'Part Summary'!$B$4,N(N397)&gt;'Part Summary'!$B$4),"OVER QUOTE",IF(AND(M397&lt;&gt;"",N397&lt;&gt;"",M397&lt;-'Part Summary'!$B$4,N397&lt;-'Part Summary'!$B$4),"Faster than quoted","OK"))))</f>
        <v/>
      </c>
    </row>
    <row r="398" customFormat="false" ht="15" hidden="false" customHeight="false" outlineLevel="0" collapsed="false">
      <c r="A398" s="17"/>
      <c r="B398" s="14"/>
      <c r="C398" s="14"/>
      <c r="D398" s="14"/>
      <c r="E398" s="14"/>
      <c r="F398" s="15"/>
      <c r="G398" s="15"/>
      <c r="H398" s="15"/>
      <c r="I398" s="14"/>
      <c r="J398" s="18" t="str">
        <f aca="false">IF($C398="","",IFERROR(INDEX(Parts!$E$5:$E$204,MATCH($C398,Parts!$A$5:$A$204,0)),""))</f>
        <v/>
      </c>
      <c r="K398" s="18" t="str">
        <f aca="false">IF($C398="","",IFERROR(N($F398)*INDEX(Parts!$F$5:$F$204,MATCH($C398,Parts!$A$5:$A$204,0))/60,""))</f>
        <v/>
      </c>
      <c r="L398" s="19" t="str">
        <f aca="false">IF(OR($C398="",N($F398)=0),"",N($H398)*60/$F398)</f>
        <v/>
      </c>
      <c r="M398" s="20" t="str">
        <f aca="false">IF(OR($C398="",N(J398)=0,$G398=""),"",($G398-J398)/J398)</f>
        <v/>
      </c>
      <c r="N398" s="20" t="str">
        <f aca="false">IF(OR($C398="",N(K398)=0,$H398=""),"",($H398-K398)/K398)</f>
        <v/>
      </c>
      <c r="O398" s="21" t="str">
        <f aca="false">IF($C398="","",IF(ISNA(MATCH($C398,Parts!$A$5:$A$204,0)),"Part not found",IF(OR(N(M398)&gt;'Part Summary'!$B$4,N(N398)&gt;'Part Summary'!$B$4),"OVER QUOTE",IF(AND(M398&lt;&gt;"",N398&lt;&gt;"",M398&lt;-'Part Summary'!$B$4,N398&lt;-'Part Summary'!$B$4),"Faster than quoted","OK"))))</f>
        <v/>
      </c>
    </row>
    <row r="399" customFormat="false" ht="15" hidden="false" customHeight="false" outlineLevel="0" collapsed="false">
      <c r="A399" s="17"/>
      <c r="B399" s="14"/>
      <c r="C399" s="14"/>
      <c r="D399" s="14"/>
      <c r="E399" s="14"/>
      <c r="F399" s="15"/>
      <c r="G399" s="15"/>
      <c r="H399" s="15"/>
      <c r="I399" s="14"/>
      <c r="J399" s="18" t="str">
        <f aca="false">IF($C399="","",IFERROR(INDEX(Parts!$E$5:$E$204,MATCH($C399,Parts!$A$5:$A$204,0)),""))</f>
        <v/>
      </c>
      <c r="K399" s="18" t="str">
        <f aca="false">IF($C399="","",IFERROR(N($F399)*INDEX(Parts!$F$5:$F$204,MATCH($C399,Parts!$A$5:$A$204,0))/60,""))</f>
        <v/>
      </c>
      <c r="L399" s="19" t="str">
        <f aca="false">IF(OR($C399="",N($F399)=0),"",N($H399)*60/$F399)</f>
        <v/>
      </c>
      <c r="M399" s="20" t="str">
        <f aca="false">IF(OR($C399="",N(J399)=0,$G399=""),"",($G399-J399)/J399)</f>
        <v/>
      </c>
      <c r="N399" s="20" t="str">
        <f aca="false">IF(OR($C399="",N(K399)=0,$H399=""),"",($H399-K399)/K399)</f>
        <v/>
      </c>
      <c r="O399" s="21" t="str">
        <f aca="false">IF($C399="","",IF(ISNA(MATCH($C399,Parts!$A$5:$A$204,0)),"Part not found",IF(OR(N(M399)&gt;'Part Summary'!$B$4,N(N399)&gt;'Part Summary'!$B$4),"OVER QUOTE",IF(AND(M399&lt;&gt;"",N399&lt;&gt;"",M399&lt;-'Part Summary'!$B$4,N399&lt;-'Part Summary'!$B$4),"Faster than quoted","OK"))))</f>
        <v/>
      </c>
    </row>
    <row r="400" customFormat="false" ht="15" hidden="false" customHeight="false" outlineLevel="0" collapsed="false">
      <c r="A400" s="17"/>
      <c r="B400" s="14"/>
      <c r="C400" s="14"/>
      <c r="D400" s="14"/>
      <c r="E400" s="14"/>
      <c r="F400" s="15"/>
      <c r="G400" s="15"/>
      <c r="H400" s="15"/>
      <c r="I400" s="14"/>
      <c r="J400" s="18" t="str">
        <f aca="false">IF($C400="","",IFERROR(INDEX(Parts!$E$5:$E$204,MATCH($C400,Parts!$A$5:$A$204,0)),""))</f>
        <v/>
      </c>
      <c r="K400" s="18" t="str">
        <f aca="false">IF($C400="","",IFERROR(N($F400)*INDEX(Parts!$F$5:$F$204,MATCH($C400,Parts!$A$5:$A$204,0))/60,""))</f>
        <v/>
      </c>
      <c r="L400" s="19" t="str">
        <f aca="false">IF(OR($C400="",N($F400)=0),"",N($H400)*60/$F400)</f>
        <v/>
      </c>
      <c r="M400" s="20" t="str">
        <f aca="false">IF(OR($C400="",N(J400)=0,$G400=""),"",($G400-J400)/J400)</f>
        <v/>
      </c>
      <c r="N400" s="20" t="str">
        <f aca="false">IF(OR($C400="",N(K400)=0,$H400=""),"",($H400-K400)/K400)</f>
        <v/>
      </c>
      <c r="O400" s="21" t="str">
        <f aca="false">IF($C400="","",IF(ISNA(MATCH($C400,Parts!$A$5:$A$204,0)),"Part not found",IF(OR(N(M400)&gt;'Part Summary'!$B$4,N(N400)&gt;'Part Summary'!$B$4),"OVER QUOTE",IF(AND(M400&lt;&gt;"",N400&lt;&gt;"",M400&lt;-'Part Summary'!$B$4,N400&lt;-'Part Summary'!$B$4),"Faster than quoted","OK"))))</f>
        <v/>
      </c>
    </row>
    <row r="401" customFormat="false" ht="15" hidden="false" customHeight="false" outlineLevel="0" collapsed="false">
      <c r="A401" s="17"/>
      <c r="B401" s="14"/>
      <c r="C401" s="14"/>
      <c r="D401" s="14"/>
      <c r="E401" s="14"/>
      <c r="F401" s="15"/>
      <c r="G401" s="15"/>
      <c r="H401" s="15"/>
      <c r="I401" s="14"/>
      <c r="J401" s="18" t="str">
        <f aca="false">IF($C401="","",IFERROR(INDEX(Parts!$E$5:$E$204,MATCH($C401,Parts!$A$5:$A$204,0)),""))</f>
        <v/>
      </c>
      <c r="K401" s="18" t="str">
        <f aca="false">IF($C401="","",IFERROR(N($F401)*INDEX(Parts!$F$5:$F$204,MATCH($C401,Parts!$A$5:$A$204,0))/60,""))</f>
        <v/>
      </c>
      <c r="L401" s="19" t="str">
        <f aca="false">IF(OR($C401="",N($F401)=0),"",N($H401)*60/$F401)</f>
        <v/>
      </c>
      <c r="M401" s="20" t="str">
        <f aca="false">IF(OR($C401="",N(J401)=0,$G401=""),"",($G401-J401)/J401)</f>
        <v/>
      </c>
      <c r="N401" s="20" t="str">
        <f aca="false">IF(OR($C401="",N(K401)=0,$H401=""),"",($H401-K401)/K401)</f>
        <v/>
      </c>
      <c r="O401" s="21" t="str">
        <f aca="false">IF($C401="","",IF(ISNA(MATCH($C401,Parts!$A$5:$A$204,0)),"Part not found",IF(OR(N(M401)&gt;'Part Summary'!$B$4,N(N401)&gt;'Part Summary'!$B$4),"OVER QUOTE",IF(AND(M401&lt;&gt;"",N401&lt;&gt;"",M401&lt;-'Part Summary'!$B$4,N401&lt;-'Part Summary'!$B$4),"Faster than quoted","OK"))))</f>
        <v/>
      </c>
    </row>
    <row r="402" customFormat="false" ht="15" hidden="false" customHeight="false" outlineLevel="0" collapsed="false">
      <c r="A402" s="17"/>
      <c r="B402" s="14"/>
      <c r="C402" s="14"/>
      <c r="D402" s="14"/>
      <c r="E402" s="14"/>
      <c r="F402" s="15"/>
      <c r="G402" s="15"/>
      <c r="H402" s="15"/>
      <c r="I402" s="14"/>
      <c r="J402" s="18" t="str">
        <f aca="false">IF($C402="","",IFERROR(INDEX(Parts!$E$5:$E$204,MATCH($C402,Parts!$A$5:$A$204,0)),""))</f>
        <v/>
      </c>
      <c r="K402" s="18" t="str">
        <f aca="false">IF($C402="","",IFERROR(N($F402)*INDEX(Parts!$F$5:$F$204,MATCH($C402,Parts!$A$5:$A$204,0))/60,""))</f>
        <v/>
      </c>
      <c r="L402" s="19" t="str">
        <f aca="false">IF(OR($C402="",N($F402)=0),"",N($H402)*60/$F402)</f>
        <v/>
      </c>
      <c r="M402" s="20" t="str">
        <f aca="false">IF(OR($C402="",N(J402)=0,$G402=""),"",($G402-J402)/J402)</f>
        <v/>
      </c>
      <c r="N402" s="20" t="str">
        <f aca="false">IF(OR($C402="",N(K402)=0,$H402=""),"",($H402-K402)/K402)</f>
        <v/>
      </c>
      <c r="O402" s="21" t="str">
        <f aca="false">IF($C402="","",IF(ISNA(MATCH($C402,Parts!$A$5:$A$204,0)),"Part not found",IF(OR(N(M402)&gt;'Part Summary'!$B$4,N(N402)&gt;'Part Summary'!$B$4),"OVER QUOTE",IF(AND(M402&lt;&gt;"",N402&lt;&gt;"",M402&lt;-'Part Summary'!$B$4,N402&lt;-'Part Summary'!$B$4),"Faster than quoted","OK"))))</f>
        <v/>
      </c>
    </row>
    <row r="403" customFormat="false" ht="15" hidden="false" customHeight="false" outlineLevel="0" collapsed="false">
      <c r="A403" s="17"/>
      <c r="B403" s="14"/>
      <c r="C403" s="14"/>
      <c r="D403" s="14"/>
      <c r="E403" s="14"/>
      <c r="F403" s="15"/>
      <c r="G403" s="15"/>
      <c r="H403" s="15"/>
      <c r="I403" s="14"/>
      <c r="J403" s="18" t="str">
        <f aca="false">IF($C403="","",IFERROR(INDEX(Parts!$E$5:$E$204,MATCH($C403,Parts!$A$5:$A$204,0)),""))</f>
        <v/>
      </c>
      <c r="K403" s="18" t="str">
        <f aca="false">IF($C403="","",IFERROR(N($F403)*INDEX(Parts!$F$5:$F$204,MATCH($C403,Parts!$A$5:$A$204,0))/60,""))</f>
        <v/>
      </c>
      <c r="L403" s="19" t="str">
        <f aca="false">IF(OR($C403="",N($F403)=0),"",N($H403)*60/$F403)</f>
        <v/>
      </c>
      <c r="M403" s="20" t="str">
        <f aca="false">IF(OR($C403="",N(J403)=0,$G403=""),"",($G403-J403)/J403)</f>
        <v/>
      </c>
      <c r="N403" s="20" t="str">
        <f aca="false">IF(OR($C403="",N(K403)=0,$H403=""),"",($H403-K403)/K403)</f>
        <v/>
      </c>
      <c r="O403" s="21" t="str">
        <f aca="false">IF($C403="","",IF(ISNA(MATCH($C403,Parts!$A$5:$A$204,0)),"Part not found",IF(OR(N(M403)&gt;'Part Summary'!$B$4,N(N403)&gt;'Part Summary'!$B$4),"OVER QUOTE",IF(AND(M403&lt;&gt;"",N403&lt;&gt;"",M403&lt;-'Part Summary'!$B$4,N403&lt;-'Part Summary'!$B$4),"Faster than quoted","OK"))))</f>
        <v/>
      </c>
    </row>
    <row r="404" customFormat="false" ht="15" hidden="false" customHeight="false" outlineLevel="0" collapsed="false">
      <c r="A404" s="17"/>
      <c r="B404" s="14"/>
      <c r="C404" s="14"/>
      <c r="D404" s="14"/>
      <c r="E404" s="14"/>
      <c r="F404" s="15"/>
      <c r="G404" s="15"/>
      <c r="H404" s="15"/>
      <c r="I404" s="14"/>
      <c r="J404" s="18" t="str">
        <f aca="false">IF($C404="","",IFERROR(INDEX(Parts!$E$5:$E$204,MATCH($C404,Parts!$A$5:$A$204,0)),""))</f>
        <v/>
      </c>
      <c r="K404" s="18" t="str">
        <f aca="false">IF($C404="","",IFERROR(N($F404)*INDEX(Parts!$F$5:$F$204,MATCH($C404,Parts!$A$5:$A$204,0))/60,""))</f>
        <v/>
      </c>
      <c r="L404" s="19" t="str">
        <f aca="false">IF(OR($C404="",N($F404)=0),"",N($H404)*60/$F404)</f>
        <v/>
      </c>
      <c r="M404" s="20" t="str">
        <f aca="false">IF(OR($C404="",N(J404)=0,$G404=""),"",($G404-J404)/J404)</f>
        <v/>
      </c>
      <c r="N404" s="20" t="str">
        <f aca="false">IF(OR($C404="",N(K404)=0,$H404=""),"",($H404-K404)/K404)</f>
        <v/>
      </c>
      <c r="O404" s="21" t="str">
        <f aca="false">IF($C404="","",IF(ISNA(MATCH($C404,Parts!$A$5:$A$204,0)),"Part not found",IF(OR(N(M404)&gt;'Part Summary'!$B$4,N(N404)&gt;'Part Summary'!$B$4),"OVER QUOTE",IF(AND(M404&lt;&gt;"",N404&lt;&gt;"",M404&lt;-'Part Summary'!$B$4,N404&lt;-'Part Summary'!$B$4),"Faster than quoted","OK"))))</f>
        <v/>
      </c>
    </row>
    <row r="405" customFormat="false" ht="15" hidden="false" customHeight="false" outlineLevel="0" collapsed="false">
      <c r="A405" s="17"/>
      <c r="B405" s="14"/>
      <c r="C405" s="14"/>
      <c r="D405" s="14"/>
      <c r="E405" s="14"/>
      <c r="F405" s="15"/>
      <c r="G405" s="15"/>
      <c r="H405" s="15"/>
      <c r="I405" s="14"/>
      <c r="J405" s="18" t="str">
        <f aca="false">IF($C405="","",IFERROR(INDEX(Parts!$E$5:$E$204,MATCH($C405,Parts!$A$5:$A$204,0)),""))</f>
        <v/>
      </c>
      <c r="K405" s="18" t="str">
        <f aca="false">IF($C405="","",IFERROR(N($F405)*INDEX(Parts!$F$5:$F$204,MATCH($C405,Parts!$A$5:$A$204,0))/60,""))</f>
        <v/>
      </c>
      <c r="L405" s="19" t="str">
        <f aca="false">IF(OR($C405="",N($F405)=0),"",N($H405)*60/$F405)</f>
        <v/>
      </c>
      <c r="M405" s="20" t="str">
        <f aca="false">IF(OR($C405="",N(J405)=0,$G405=""),"",($G405-J405)/J405)</f>
        <v/>
      </c>
      <c r="N405" s="20" t="str">
        <f aca="false">IF(OR($C405="",N(K405)=0,$H405=""),"",($H405-K405)/K405)</f>
        <v/>
      </c>
      <c r="O405" s="21" t="str">
        <f aca="false">IF($C405="","",IF(ISNA(MATCH($C405,Parts!$A$5:$A$204,0)),"Part not found",IF(OR(N(M405)&gt;'Part Summary'!$B$4,N(N405)&gt;'Part Summary'!$B$4),"OVER QUOTE",IF(AND(M405&lt;&gt;"",N405&lt;&gt;"",M405&lt;-'Part Summary'!$B$4,N405&lt;-'Part Summary'!$B$4),"Faster than quoted","OK"))))</f>
        <v/>
      </c>
    </row>
    <row r="406" customFormat="false" ht="15" hidden="false" customHeight="false" outlineLevel="0" collapsed="false">
      <c r="A406" s="17"/>
      <c r="B406" s="14"/>
      <c r="C406" s="14"/>
      <c r="D406" s="14"/>
      <c r="E406" s="14"/>
      <c r="F406" s="15"/>
      <c r="G406" s="15"/>
      <c r="H406" s="15"/>
      <c r="I406" s="14"/>
      <c r="J406" s="18" t="str">
        <f aca="false">IF($C406="","",IFERROR(INDEX(Parts!$E$5:$E$204,MATCH($C406,Parts!$A$5:$A$204,0)),""))</f>
        <v/>
      </c>
      <c r="K406" s="18" t="str">
        <f aca="false">IF($C406="","",IFERROR(N($F406)*INDEX(Parts!$F$5:$F$204,MATCH($C406,Parts!$A$5:$A$204,0))/60,""))</f>
        <v/>
      </c>
      <c r="L406" s="19" t="str">
        <f aca="false">IF(OR($C406="",N($F406)=0),"",N($H406)*60/$F406)</f>
        <v/>
      </c>
      <c r="M406" s="20" t="str">
        <f aca="false">IF(OR($C406="",N(J406)=0,$G406=""),"",($G406-J406)/J406)</f>
        <v/>
      </c>
      <c r="N406" s="20" t="str">
        <f aca="false">IF(OR($C406="",N(K406)=0,$H406=""),"",($H406-K406)/K406)</f>
        <v/>
      </c>
      <c r="O406" s="21" t="str">
        <f aca="false">IF($C406="","",IF(ISNA(MATCH($C406,Parts!$A$5:$A$204,0)),"Part not found",IF(OR(N(M406)&gt;'Part Summary'!$B$4,N(N406)&gt;'Part Summary'!$B$4),"OVER QUOTE",IF(AND(M406&lt;&gt;"",N406&lt;&gt;"",M406&lt;-'Part Summary'!$B$4,N406&lt;-'Part Summary'!$B$4),"Faster than quoted","OK"))))</f>
        <v/>
      </c>
    </row>
    <row r="407" customFormat="false" ht="15" hidden="false" customHeight="false" outlineLevel="0" collapsed="false">
      <c r="A407" s="17"/>
      <c r="B407" s="14"/>
      <c r="C407" s="14"/>
      <c r="D407" s="14"/>
      <c r="E407" s="14"/>
      <c r="F407" s="15"/>
      <c r="G407" s="15"/>
      <c r="H407" s="15"/>
      <c r="I407" s="14"/>
      <c r="J407" s="18" t="str">
        <f aca="false">IF($C407="","",IFERROR(INDEX(Parts!$E$5:$E$204,MATCH($C407,Parts!$A$5:$A$204,0)),""))</f>
        <v/>
      </c>
      <c r="K407" s="18" t="str">
        <f aca="false">IF($C407="","",IFERROR(N($F407)*INDEX(Parts!$F$5:$F$204,MATCH($C407,Parts!$A$5:$A$204,0))/60,""))</f>
        <v/>
      </c>
      <c r="L407" s="19" t="str">
        <f aca="false">IF(OR($C407="",N($F407)=0),"",N($H407)*60/$F407)</f>
        <v/>
      </c>
      <c r="M407" s="20" t="str">
        <f aca="false">IF(OR($C407="",N(J407)=0,$G407=""),"",($G407-J407)/J407)</f>
        <v/>
      </c>
      <c r="N407" s="20" t="str">
        <f aca="false">IF(OR($C407="",N(K407)=0,$H407=""),"",($H407-K407)/K407)</f>
        <v/>
      </c>
      <c r="O407" s="21" t="str">
        <f aca="false">IF($C407="","",IF(ISNA(MATCH($C407,Parts!$A$5:$A$204,0)),"Part not found",IF(OR(N(M407)&gt;'Part Summary'!$B$4,N(N407)&gt;'Part Summary'!$B$4),"OVER QUOTE",IF(AND(M407&lt;&gt;"",N407&lt;&gt;"",M407&lt;-'Part Summary'!$B$4,N407&lt;-'Part Summary'!$B$4),"Faster than quoted","OK"))))</f>
        <v/>
      </c>
    </row>
    <row r="408" customFormat="false" ht="15" hidden="false" customHeight="false" outlineLevel="0" collapsed="false">
      <c r="A408" s="17"/>
      <c r="B408" s="14"/>
      <c r="C408" s="14"/>
      <c r="D408" s="14"/>
      <c r="E408" s="14"/>
      <c r="F408" s="15"/>
      <c r="G408" s="15"/>
      <c r="H408" s="15"/>
      <c r="I408" s="14"/>
      <c r="J408" s="18" t="str">
        <f aca="false">IF($C408="","",IFERROR(INDEX(Parts!$E$5:$E$204,MATCH($C408,Parts!$A$5:$A$204,0)),""))</f>
        <v/>
      </c>
      <c r="K408" s="18" t="str">
        <f aca="false">IF($C408="","",IFERROR(N($F408)*INDEX(Parts!$F$5:$F$204,MATCH($C408,Parts!$A$5:$A$204,0))/60,""))</f>
        <v/>
      </c>
      <c r="L408" s="19" t="str">
        <f aca="false">IF(OR($C408="",N($F408)=0),"",N($H408)*60/$F408)</f>
        <v/>
      </c>
      <c r="M408" s="20" t="str">
        <f aca="false">IF(OR($C408="",N(J408)=0,$G408=""),"",($G408-J408)/J408)</f>
        <v/>
      </c>
      <c r="N408" s="20" t="str">
        <f aca="false">IF(OR($C408="",N(K408)=0,$H408=""),"",($H408-K408)/K408)</f>
        <v/>
      </c>
      <c r="O408" s="21" t="str">
        <f aca="false">IF($C408="","",IF(ISNA(MATCH($C408,Parts!$A$5:$A$204,0)),"Part not found",IF(OR(N(M408)&gt;'Part Summary'!$B$4,N(N408)&gt;'Part Summary'!$B$4),"OVER QUOTE",IF(AND(M408&lt;&gt;"",N408&lt;&gt;"",M408&lt;-'Part Summary'!$B$4,N408&lt;-'Part Summary'!$B$4),"Faster than quoted","OK"))))</f>
        <v/>
      </c>
    </row>
    <row r="409" customFormat="false" ht="15" hidden="false" customHeight="false" outlineLevel="0" collapsed="false">
      <c r="A409" s="17"/>
      <c r="B409" s="14"/>
      <c r="C409" s="14"/>
      <c r="D409" s="14"/>
      <c r="E409" s="14"/>
      <c r="F409" s="15"/>
      <c r="G409" s="15"/>
      <c r="H409" s="15"/>
      <c r="I409" s="14"/>
      <c r="J409" s="18" t="str">
        <f aca="false">IF($C409="","",IFERROR(INDEX(Parts!$E$5:$E$204,MATCH($C409,Parts!$A$5:$A$204,0)),""))</f>
        <v/>
      </c>
      <c r="K409" s="18" t="str">
        <f aca="false">IF($C409="","",IFERROR(N($F409)*INDEX(Parts!$F$5:$F$204,MATCH($C409,Parts!$A$5:$A$204,0))/60,""))</f>
        <v/>
      </c>
      <c r="L409" s="19" t="str">
        <f aca="false">IF(OR($C409="",N($F409)=0),"",N($H409)*60/$F409)</f>
        <v/>
      </c>
      <c r="M409" s="20" t="str">
        <f aca="false">IF(OR($C409="",N(J409)=0,$G409=""),"",($G409-J409)/J409)</f>
        <v/>
      </c>
      <c r="N409" s="20" t="str">
        <f aca="false">IF(OR($C409="",N(K409)=0,$H409=""),"",($H409-K409)/K409)</f>
        <v/>
      </c>
      <c r="O409" s="21" t="str">
        <f aca="false">IF($C409="","",IF(ISNA(MATCH($C409,Parts!$A$5:$A$204,0)),"Part not found",IF(OR(N(M409)&gt;'Part Summary'!$B$4,N(N409)&gt;'Part Summary'!$B$4),"OVER QUOTE",IF(AND(M409&lt;&gt;"",N409&lt;&gt;"",M409&lt;-'Part Summary'!$B$4,N409&lt;-'Part Summary'!$B$4),"Faster than quoted","OK"))))</f>
        <v/>
      </c>
    </row>
    <row r="410" customFormat="false" ht="15" hidden="false" customHeight="false" outlineLevel="0" collapsed="false">
      <c r="A410" s="17"/>
      <c r="B410" s="14"/>
      <c r="C410" s="14"/>
      <c r="D410" s="14"/>
      <c r="E410" s="14"/>
      <c r="F410" s="15"/>
      <c r="G410" s="15"/>
      <c r="H410" s="15"/>
      <c r="I410" s="14"/>
      <c r="J410" s="18" t="str">
        <f aca="false">IF($C410="","",IFERROR(INDEX(Parts!$E$5:$E$204,MATCH($C410,Parts!$A$5:$A$204,0)),""))</f>
        <v/>
      </c>
      <c r="K410" s="18" t="str">
        <f aca="false">IF($C410="","",IFERROR(N($F410)*INDEX(Parts!$F$5:$F$204,MATCH($C410,Parts!$A$5:$A$204,0))/60,""))</f>
        <v/>
      </c>
      <c r="L410" s="19" t="str">
        <f aca="false">IF(OR($C410="",N($F410)=0),"",N($H410)*60/$F410)</f>
        <v/>
      </c>
      <c r="M410" s="20" t="str">
        <f aca="false">IF(OR($C410="",N(J410)=0,$G410=""),"",($G410-J410)/J410)</f>
        <v/>
      </c>
      <c r="N410" s="20" t="str">
        <f aca="false">IF(OR($C410="",N(K410)=0,$H410=""),"",($H410-K410)/K410)</f>
        <v/>
      </c>
      <c r="O410" s="21" t="str">
        <f aca="false">IF($C410="","",IF(ISNA(MATCH($C410,Parts!$A$5:$A$204,0)),"Part not found",IF(OR(N(M410)&gt;'Part Summary'!$B$4,N(N410)&gt;'Part Summary'!$B$4),"OVER QUOTE",IF(AND(M410&lt;&gt;"",N410&lt;&gt;"",M410&lt;-'Part Summary'!$B$4,N410&lt;-'Part Summary'!$B$4),"Faster than quoted","OK"))))</f>
        <v/>
      </c>
    </row>
    <row r="411" customFormat="false" ht="15" hidden="false" customHeight="false" outlineLevel="0" collapsed="false">
      <c r="A411" s="17"/>
      <c r="B411" s="14"/>
      <c r="C411" s="14"/>
      <c r="D411" s="14"/>
      <c r="E411" s="14"/>
      <c r="F411" s="15"/>
      <c r="G411" s="15"/>
      <c r="H411" s="15"/>
      <c r="I411" s="14"/>
      <c r="J411" s="18" t="str">
        <f aca="false">IF($C411="","",IFERROR(INDEX(Parts!$E$5:$E$204,MATCH($C411,Parts!$A$5:$A$204,0)),""))</f>
        <v/>
      </c>
      <c r="K411" s="18" t="str">
        <f aca="false">IF($C411="","",IFERROR(N($F411)*INDEX(Parts!$F$5:$F$204,MATCH($C411,Parts!$A$5:$A$204,0))/60,""))</f>
        <v/>
      </c>
      <c r="L411" s="19" t="str">
        <f aca="false">IF(OR($C411="",N($F411)=0),"",N($H411)*60/$F411)</f>
        <v/>
      </c>
      <c r="M411" s="20" t="str">
        <f aca="false">IF(OR($C411="",N(J411)=0,$G411=""),"",($G411-J411)/J411)</f>
        <v/>
      </c>
      <c r="N411" s="20" t="str">
        <f aca="false">IF(OR($C411="",N(K411)=0,$H411=""),"",($H411-K411)/K411)</f>
        <v/>
      </c>
      <c r="O411" s="21" t="str">
        <f aca="false">IF($C411="","",IF(ISNA(MATCH($C411,Parts!$A$5:$A$204,0)),"Part not found",IF(OR(N(M411)&gt;'Part Summary'!$B$4,N(N411)&gt;'Part Summary'!$B$4),"OVER QUOTE",IF(AND(M411&lt;&gt;"",N411&lt;&gt;"",M411&lt;-'Part Summary'!$B$4,N411&lt;-'Part Summary'!$B$4),"Faster than quoted","OK"))))</f>
        <v/>
      </c>
    </row>
    <row r="412" customFormat="false" ht="15" hidden="false" customHeight="false" outlineLevel="0" collapsed="false">
      <c r="A412" s="17"/>
      <c r="B412" s="14"/>
      <c r="C412" s="14"/>
      <c r="D412" s="14"/>
      <c r="E412" s="14"/>
      <c r="F412" s="15"/>
      <c r="G412" s="15"/>
      <c r="H412" s="15"/>
      <c r="I412" s="14"/>
      <c r="J412" s="18" t="str">
        <f aca="false">IF($C412="","",IFERROR(INDEX(Parts!$E$5:$E$204,MATCH($C412,Parts!$A$5:$A$204,0)),""))</f>
        <v/>
      </c>
      <c r="K412" s="18" t="str">
        <f aca="false">IF($C412="","",IFERROR(N($F412)*INDEX(Parts!$F$5:$F$204,MATCH($C412,Parts!$A$5:$A$204,0))/60,""))</f>
        <v/>
      </c>
      <c r="L412" s="19" t="str">
        <f aca="false">IF(OR($C412="",N($F412)=0),"",N($H412)*60/$F412)</f>
        <v/>
      </c>
      <c r="M412" s="20" t="str">
        <f aca="false">IF(OR($C412="",N(J412)=0,$G412=""),"",($G412-J412)/J412)</f>
        <v/>
      </c>
      <c r="N412" s="20" t="str">
        <f aca="false">IF(OR($C412="",N(K412)=0,$H412=""),"",($H412-K412)/K412)</f>
        <v/>
      </c>
      <c r="O412" s="21" t="str">
        <f aca="false">IF($C412="","",IF(ISNA(MATCH($C412,Parts!$A$5:$A$204,0)),"Part not found",IF(OR(N(M412)&gt;'Part Summary'!$B$4,N(N412)&gt;'Part Summary'!$B$4),"OVER QUOTE",IF(AND(M412&lt;&gt;"",N412&lt;&gt;"",M412&lt;-'Part Summary'!$B$4,N412&lt;-'Part Summary'!$B$4),"Faster than quoted","OK"))))</f>
        <v/>
      </c>
    </row>
    <row r="413" customFormat="false" ht="15" hidden="false" customHeight="false" outlineLevel="0" collapsed="false">
      <c r="A413" s="17"/>
      <c r="B413" s="14"/>
      <c r="C413" s="14"/>
      <c r="D413" s="14"/>
      <c r="E413" s="14"/>
      <c r="F413" s="15"/>
      <c r="G413" s="15"/>
      <c r="H413" s="15"/>
      <c r="I413" s="14"/>
      <c r="J413" s="18" t="str">
        <f aca="false">IF($C413="","",IFERROR(INDEX(Parts!$E$5:$E$204,MATCH($C413,Parts!$A$5:$A$204,0)),""))</f>
        <v/>
      </c>
      <c r="K413" s="18" t="str">
        <f aca="false">IF($C413="","",IFERROR(N($F413)*INDEX(Parts!$F$5:$F$204,MATCH($C413,Parts!$A$5:$A$204,0))/60,""))</f>
        <v/>
      </c>
      <c r="L413" s="19" t="str">
        <f aca="false">IF(OR($C413="",N($F413)=0),"",N($H413)*60/$F413)</f>
        <v/>
      </c>
      <c r="M413" s="20" t="str">
        <f aca="false">IF(OR($C413="",N(J413)=0,$G413=""),"",($G413-J413)/J413)</f>
        <v/>
      </c>
      <c r="N413" s="20" t="str">
        <f aca="false">IF(OR($C413="",N(K413)=0,$H413=""),"",($H413-K413)/K413)</f>
        <v/>
      </c>
      <c r="O413" s="21" t="str">
        <f aca="false">IF($C413="","",IF(ISNA(MATCH($C413,Parts!$A$5:$A$204,0)),"Part not found",IF(OR(N(M413)&gt;'Part Summary'!$B$4,N(N413)&gt;'Part Summary'!$B$4),"OVER QUOTE",IF(AND(M413&lt;&gt;"",N413&lt;&gt;"",M413&lt;-'Part Summary'!$B$4,N413&lt;-'Part Summary'!$B$4),"Faster than quoted","OK"))))</f>
        <v/>
      </c>
    </row>
    <row r="414" customFormat="false" ht="15" hidden="false" customHeight="false" outlineLevel="0" collapsed="false">
      <c r="A414" s="17"/>
      <c r="B414" s="14"/>
      <c r="C414" s="14"/>
      <c r="D414" s="14"/>
      <c r="E414" s="14"/>
      <c r="F414" s="15"/>
      <c r="G414" s="15"/>
      <c r="H414" s="15"/>
      <c r="I414" s="14"/>
      <c r="J414" s="18" t="str">
        <f aca="false">IF($C414="","",IFERROR(INDEX(Parts!$E$5:$E$204,MATCH($C414,Parts!$A$5:$A$204,0)),""))</f>
        <v/>
      </c>
      <c r="K414" s="18" t="str">
        <f aca="false">IF($C414="","",IFERROR(N($F414)*INDEX(Parts!$F$5:$F$204,MATCH($C414,Parts!$A$5:$A$204,0))/60,""))</f>
        <v/>
      </c>
      <c r="L414" s="19" t="str">
        <f aca="false">IF(OR($C414="",N($F414)=0),"",N($H414)*60/$F414)</f>
        <v/>
      </c>
      <c r="M414" s="20" t="str">
        <f aca="false">IF(OR($C414="",N(J414)=0,$G414=""),"",($G414-J414)/J414)</f>
        <v/>
      </c>
      <c r="N414" s="20" t="str">
        <f aca="false">IF(OR($C414="",N(K414)=0,$H414=""),"",($H414-K414)/K414)</f>
        <v/>
      </c>
      <c r="O414" s="21" t="str">
        <f aca="false">IF($C414="","",IF(ISNA(MATCH($C414,Parts!$A$5:$A$204,0)),"Part not found",IF(OR(N(M414)&gt;'Part Summary'!$B$4,N(N414)&gt;'Part Summary'!$B$4),"OVER QUOTE",IF(AND(M414&lt;&gt;"",N414&lt;&gt;"",M414&lt;-'Part Summary'!$B$4,N414&lt;-'Part Summary'!$B$4),"Faster than quoted","OK"))))</f>
        <v/>
      </c>
    </row>
    <row r="415" customFormat="false" ht="15" hidden="false" customHeight="false" outlineLevel="0" collapsed="false">
      <c r="A415" s="17"/>
      <c r="B415" s="14"/>
      <c r="C415" s="14"/>
      <c r="D415" s="14"/>
      <c r="E415" s="14"/>
      <c r="F415" s="15"/>
      <c r="G415" s="15"/>
      <c r="H415" s="15"/>
      <c r="I415" s="14"/>
      <c r="J415" s="18" t="str">
        <f aca="false">IF($C415="","",IFERROR(INDEX(Parts!$E$5:$E$204,MATCH($C415,Parts!$A$5:$A$204,0)),""))</f>
        <v/>
      </c>
      <c r="K415" s="18" t="str">
        <f aca="false">IF($C415="","",IFERROR(N($F415)*INDEX(Parts!$F$5:$F$204,MATCH($C415,Parts!$A$5:$A$204,0))/60,""))</f>
        <v/>
      </c>
      <c r="L415" s="19" t="str">
        <f aca="false">IF(OR($C415="",N($F415)=0),"",N($H415)*60/$F415)</f>
        <v/>
      </c>
      <c r="M415" s="20" t="str">
        <f aca="false">IF(OR($C415="",N(J415)=0,$G415=""),"",($G415-J415)/J415)</f>
        <v/>
      </c>
      <c r="N415" s="20" t="str">
        <f aca="false">IF(OR($C415="",N(K415)=0,$H415=""),"",($H415-K415)/K415)</f>
        <v/>
      </c>
      <c r="O415" s="21" t="str">
        <f aca="false">IF($C415="","",IF(ISNA(MATCH($C415,Parts!$A$5:$A$204,0)),"Part not found",IF(OR(N(M415)&gt;'Part Summary'!$B$4,N(N415)&gt;'Part Summary'!$B$4),"OVER QUOTE",IF(AND(M415&lt;&gt;"",N415&lt;&gt;"",M415&lt;-'Part Summary'!$B$4,N415&lt;-'Part Summary'!$B$4),"Faster than quoted","OK"))))</f>
        <v/>
      </c>
    </row>
    <row r="416" customFormat="false" ht="15" hidden="false" customHeight="false" outlineLevel="0" collapsed="false">
      <c r="A416" s="17"/>
      <c r="B416" s="14"/>
      <c r="C416" s="14"/>
      <c r="D416" s="14"/>
      <c r="E416" s="14"/>
      <c r="F416" s="15"/>
      <c r="G416" s="15"/>
      <c r="H416" s="15"/>
      <c r="I416" s="14"/>
      <c r="J416" s="18" t="str">
        <f aca="false">IF($C416="","",IFERROR(INDEX(Parts!$E$5:$E$204,MATCH($C416,Parts!$A$5:$A$204,0)),""))</f>
        <v/>
      </c>
      <c r="K416" s="18" t="str">
        <f aca="false">IF($C416="","",IFERROR(N($F416)*INDEX(Parts!$F$5:$F$204,MATCH($C416,Parts!$A$5:$A$204,0))/60,""))</f>
        <v/>
      </c>
      <c r="L416" s="19" t="str">
        <f aca="false">IF(OR($C416="",N($F416)=0),"",N($H416)*60/$F416)</f>
        <v/>
      </c>
      <c r="M416" s="20" t="str">
        <f aca="false">IF(OR($C416="",N(J416)=0,$G416=""),"",($G416-J416)/J416)</f>
        <v/>
      </c>
      <c r="N416" s="20" t="str">
        <f aca="false">IF(OR($C416="",N(K416)=0,$H416=""),"",($H416-K416)/K416)</f>
        <v/>
      </c>
      <c r="O416" s="21" t="str">
        <f aca="false">IF($C416="","",IF(ISNA(MATCH($C416,Parts!$A$5:$A$204,0)),"Part not found",IF(OR(N(M416)&gt;'Part Summary'!$B$4,N(N416)&gt;'Part Summary'!$B$4),"OVER QUOTE",IF(AND(M416&lt;&gt;"",N416&lt;&gt;"",M416&lt;-'Part Summary'!$B$4,N416&lt;-'Part Summary'!$B$4),"Faster than quoted","OK"))))</f>
        <v/>
      </c>
    </row>
    <row r="417" customFormat="false" ht="15" hidden="false" customHeight="false" outlineLevel="0" collapsed="false">
      <c r="A417" s="17"/>
      <c r="B417" s="14"/>
      <c r="C417" s="14"/>
      <c r="D417" s="14"/>
      <c r="E417" s="14"/>
      <c r="F417" s="15"/>
      <c r="G417" s="15"/>
      <c r="H417" s="15"/>
      <c r="I417" s="14"/>
      <c r="J417" s="18" t="str">
        <f aca="false">IF($C417="","",IFERROR(INDEX(Parts!$E$5:$E$204,MATCH($C417,Parts!$A$5:$A$204,0)),""))</f>
        <v/>
      </c>
      <c r="K417" s="18" t="str">
        <f aca="false">IF($C417="","",IFERROR(N($F417)*INDEX(Parts!$F$5:$F$204,MATCH($C417,Parts!$A$5:$A$204,0))/60,""))</f>
        <v/>
      </c>
      <c r="L417" s="19" t="str">
        <f aca="false">IF(OR($C417="",N($F417)=0),"",N($H417)*60/$F417)</f>
        <v/>
      </c>
      <c r="M417" s="20" t="str">
        <f aca="false">IF(OR($C417="",N(J417)=0,$G417=""),"",($G417-J417)/J417)</f>
        <v/>
      </c>
      <c r="N417" s="20" t="str">
        <f aca="false">IF(OR($C417="",N(K417)=0,$H417=""),"",($H417-K417)/K417)</f>
        <v/>
      </c>
      <c r="O417" s="21" t="str">
        <f aca="false">IF($C417="","",IF(ISNA(MATCH($C417,Parts!$A$5:$A$204,0)),"Part not found",IF(OR(N(M417)&gt;'Part Summary'!$B$4,N(N417)&gt;'Part Summary'!$B$4),"OVER QUOTE",IF(AND(M417&lt;&gt;"",N417&lt;&gt;"",M417&lt;-'Part Summary'!$B$4,N417&lt;-'Part Summary'!$B$4),"Faster than quoted","OK"))))</f>
        <v/>
      </c>
    </row>
    <row r="418" customFormat="false" ht="15" hidden="false" customHeight="false" outlineLevel="0" collapsed="false">
      <c r="A418" s="17"/>
      <c r="B418" s="14"/>
      <c r="C418" s="14"/>
      <c r="D418" s="14"/>
      <c r="E418" s="14"/>
      <c r="F418" s="15"/>
      <c r="G418" s="15"/>
      <c r="H418" s="15"/>
      <c r="I418" s="14"/>
      <c r="J418" s="18" t="str">
        <f aca="false">IF($C418="","",IFERROR(INDEX(Parts!$E$5:$E$204,MATCH($C418,Parts!$A$5:$A$204,0)),""))</f>
        <v/>
      </c>
      <c r="K418" s="18" t="str">
        <f aca="false">IF($C418="","",IFERROR(N($F418)*INDEX(Parts!$F$5:$F$204,MATCH($C418,Parts!$A$5:$A$204,0))/60,""))</f>
        <v/>
      </c>
      <c r="L418" s="19" t="str">
        <f aca="false">IF(OR($C418="",N($F418)=0),"",N($H418)*60/$F418)</f>
        <v/>
      </c>
      <c r="M418" s="20" t="str">
        <f aca="false">IF(OR($C418="",N(J418)=0,$G418=""),"",($G418-J418)/J418)</f>
        <v/>
      </c>
      <c r="N418" s="20" t="str">
        <f aca="false">IF(OR($C418="",N(K418)=0,$H418=""),"",($H418-K418)/K418)</f>
        <v/>
      </c>
      <c r="O418" s="21" t="str">
        <f aca="false">IF($C418="","",IF(ISNA(MATCH($C418,Parts!$A$5:$A$204,0)),"Part not found",IF(OR(N(M418)&gt;'Part Summary'!$B$4,N(N418)&gt;'Part Summary'!$B$4),"OVER QUOTE",IF(AND(M418&lt;&gt;"",N418&lt;&gt;"",M418&lt;-'Part Summary'!$B$4,N418&lt;-'Part Summary'!$B$4),"Faster than quoted","OK"))))</f>
        <v/>
      </c>
    </row>
    <row r="419" customFormat="false" ht="15" hidden="false" customHeight="false" outlineLevel="0" collapsed="false">
      <c r="A419" s="17"/>
      <c r="B419" s="14"/>
      <c r="C419" s="14"/>
      <c r="D419" s="14"/>
      <c r="E419" s="14"/>
      <c r="F419" s="15"/>
      <c r="G419" s="15"/>
      <c r="H419" s="15"/>
      <c r="I419" s="14"/>
      <c r="J419" s="18" t="str">
        <f aca="false">IF($C419="","",IFERROR(INDEX(Parts!$E$5:$E$204,MATCH($C419,Parts!$A$5:$A$204,0)),""))</f>
        <v/>
      </c>
      <c r="K419" s="18" t="str">
        <f aca="false">IF($C419="","",IFERROR(N($F419)*INDEX(Parts!$F$5:$F$204,MATCH($C419,Parts!$A$5:$A$204,0))/60,""))</f>
        <v/>
      </c>
      <c r="L419" s="19" t="str">
        <f aca="false">IF(OR($C419="",N($F419)=0),"",N($H419)*60/$F419)</f>
        <v/>
      </c>
      <c r="M419" s="20" t="str">
        <f aca="false">IF(OR($C419="",N(J419)=0,$G419=""),"",($G419-J419)/J419)</f>
        <v/>
      </c>
      <c r="N419" s="20" t="str">
        <f aca="false">IF(OR($C419="",N(K419)=0,$H419=""),"",($H419-K419)/K419)</f>
        <v/>
      </c>
      <c r="O419" s="21" t="str">
        <f aca="false">IF($C419="","",IF(ISNA(MATCH($C419,Parts!$A$5:$A$204,0)),"Part not found",IF(OR(N(M419)&gt;'Part Summary'!$B$4,N(N419)&gt;'Part Summary'!$B$4),"OVER QUOTE",IF(AND(M419&lt;&gt;"",N419&lt;&gt;"",M419&lt;-'Part Summary'!$B$4,N419&lt;-'Part Summary'!$B$4),"Faster than quoted","OK"))))</f>
        <v/>
      </c>
    </row>
    <row r="420" customFormat="false" ht="15" hidden="false" customHeight="false" outlineLevel="0" collapsed="false">
      <c r="A420" s="17"/>
      <c r="B420" s="14"/>
      <c r="C420" s="14"/>
      <c r="D420" s="14"/>
      <c r="E420" s="14"/>
      <c r="F420" s="15"/>
      <c r="G420" s="15"/>
      <c r="H420" s="15"/>
      <c r="I420" s="14"/>
      <c r="J420" s="18" t="str">
        <f aca="false">IF($C420="","",IFERROR(INDEX(Parts!$E$5:$E$204,MATCH($C420,Parts!$A$5:$A$204,0)),""))</f>
        <v/>
      </c>
      <c r="K420" s="18" t="str">
        <f aca="false">IF($C420="","",IFERROR(N($F420)*INDEX(Parts!$F$5:$F$204,MATCH($C420,Parts!$A$5:$A$204,0))/60,""))</f>
        <v/>
      </c>
      <c r="L420" s="19" t="str">
        <f aca="false">IF(OR($C420="",N($F420)=0),"",N($H420)*60/$F420)</f>
        <v/>
      </c>
      <c r="M420" s="20" t="str">
        <f aca="false">IF(OR($C420="",N(J420)=0,$G420=""),"",($G420-J420)/J420)</f>
        <v/>
      </c>
      <c r="N420" s="20" t="str">
        <f aca="false">IF(OR($C420="",N(K420)=0,$H420=""),"",($H420-K420)/K420)</f>
        <v/>
      </c>
      <c r="O420" s="21" t="str">
        <f aca="false">IF($C420="","",IF(ISNA(MATCH($C420,Parts!$A$5:$A$204,0)),"Part not found",IF(OR(N(M420)&gt;'Part Summary'!$B$4,N(N420)&gt;'Part Summary'!$B$4),"OVER QUOTE",IF(AND(M420&lt;&gt;"",N420&lt;&gt;"",M420&lt;-'Part Summary'!$B$4,N420&lt;-'Part Summary'!$B$4),"Faster than quoted","OK"))))</f>
        <v/>
      </c>
    </row>
    <row r="421" customFormat="false" ht="15" hidden="false" customHeight="false" outlineLevel="0" collapsed="false">
      <c r="A421" s="17"/>
      <c r="B421" s="14"/>
      <c r="C421" s="14"/>
      <c r="D421" s="14"/>
      <c r="E421" s="14"/>
      <c r="F421" s="15"/>
      <c r="G421" s="15"/>
      <c r="H421" s="15"/>
      <c r="I421" s="14"/>
      <c r="J421" s="18" t="str">
        <f aca="false">IF($C421="","",IFERROR(INDEX(Parts!$E$5:$E$204,MATCH($C421,Parts!$A$5:$A$204,0)),""))</f>
        <v/>
      </c>
      <c r="K421" s="18" t="str">
        <f aca="false">IF($C421="","",IFERROR(N($F421)*INDEX(Parts!$F$5:$F$204,MATCH($C421,Parts!$A$5:$A$204,0))/60,""))</f>
        <v/>
      </c>
      <c r="L421" s="19" t="str">
        <f aca="false">IF(OR($C421="",N($F421)=0),"",N($H421)*60/$F421)</f>
        <v/>
      </c>
      <c r="M421" s="20" t="str">
        <f aca="false">IF(OR($C421="",N(J421)=0,$G421=""),"",($G421-J421)/J421)</f>
        <v/>
      </c>
      <c r="N421" s="20" t="str">
        <f aca="false">IF(OR($C421="",N(K421)=0,$H421=""),"",($H421-K421)/K421)</f>
        <v/>
      </c>
      <c r="O421" s="21" t="str">
        <f aca="false">IF($C421="","",IF(ISNA(MATCH($C421,Parts!$A$5:$A$204,0)),"Part not found",IF(OR(N(M421)&gt;'Part Summary'!$B$4,N(N421)&gt;'Part Summary'!$B$4),"OVER QUOTE",IF(AND(M421&lt;&gt;"",N421&lt;&gt;"",M421&lt;-'Part Summary'!$B$4,N421&lt;-'Part Summary'!$B$4),"Faster than quoted","OK"))))</f>
        <v/>
      </c>
    </row>
    <row r="422" customFormat="false" ht="15" hidden="false" customHeight="false" outlineLevel="0" collapsed="false">
      <c r="A422" s="17"/>
      <c r="B422" s="14"/>
      <c r="C422" s="14"/>
      <c r="D422" s="14"/>
      <c r="E422" s="14"/>
      <c r="F422" s="15"/>
      <c r="G422" s="15"/>
      <c r="H422" s="15"/>
      <c r="I422" s="14"/>
      <c r="J422" s="18" t="str">
        <f aca="false">IF($C422="","",IFERROR(INDEX(Parts!$E$5:$E$204,MATCH($C422,Parts!$A$5:$A$204,0)),""))</f>
        <v/>
      </c>
      <c r="K422" s="18" t="str">
        <f aca="false">IF($C422="","",IFERROR(N($F422)*INDEX(Parts!$F$5:$F$204,MATCH($C422,Parts!$A$5:$A$204,0))/60,""))</f>
        <v/>
      </c>
      <c r="L422" s="19" t="str">
        <f aca="false">IF(OR($C422="",N($F422)=0),"",N($H422)*60/$F422)</f>
        <v/>
      </c>
      <c r="M422" s="20" t="str">
        <f aca="false">IF(OR($C422="",N(J422)=0,$G422=""),"",($G422-J422)/J422)</f>
        <v/>
      </c>
      <c r="N422" s="20" t="str">
        <f aca="false">IF(OR($C422="",N(K422)=0,$H422=""),"",($H422-K422)/K422)</f>
        <v/>
      </c>
      <c r="O422" s="21" t="str">
        <f aca="false">IF($C422="","",IF(ISNA(MATCH($C422,Parts!$A$5:$A$204,0)),"Part not found",IF(OR(N(M422)&gt;'Part Summary'!$B$4,N(N422)&gt;'Part Summary'!$B$4),"OVER QUOTE",IF(AND(M422&lt;&gt;"",N422&lt;&gt;"",M422&lt;-'Part Summary'!$B$4,N422&lt;-'Part Summary'!$B$4),"Faster than quoted","OK"))))</f>
        <v/>
      </c>
    </row>
    <row r="423" customFormat="false" ht="15" hidden="false" customHeight="false" outlineLevel="0" collapsed="false">
      <c r="A423" s="17"/>
      <c r="B423" s="14"/>
      <c r="C423" s="14"/>
      <c r="D423" s="14"/>
      <c r="E423" s="14"/>
      <c r="F423" s="15"/>
      <c r="G423" s="15"/>
      <c r="H423" s="15"/>
      <c r="I423" s="14"/>
      <c r="J423" s="18" t="str">
        <f aca="false">IF($C423="","",IFERROR(INDEX(Parts!$E$5:$E$204,MATCH($C423,Parts!$A$5:$A$204,0)),""))</f>
        <v/>
      </c>
      <c r="K423" s="18" t="str">
        <f aca="false">IF($C423="","",IFERROR(N($F423)*INDEX(Parts!$F$5:$F$204,MATCH($C423,Parts!$A$5:$A$204,0))/60,""))</f>
        <v/>
      </c>
      <c r="L423" s="19" t="str">
        <f aca="false">IF(OR($C423="",N($F423)=0),"",N($H423)*60/$F423)</f>
        <v/>
      </c>
      <c r="M423" s="20" t="str">
        <f aca="false">IF(OR($C423="",N(J423)=0,$G423=""),"",($G423-J423)/J423)</f>
        <v/>
      </c>
      <c r="N423" s="20" t="str">
        <f aca="false">IF(OR($C423="",N(K423)=0,$H423=""),"",($H423-K423)/K423)</f>
        <v/>
      </c>
      <c r="O423" s="21" t="str">
        <f aca="false">IF($C423="","",IF(ISNA(MATCH($C423,Parts!$A$5:$A$204,0)),"Part not found",IF(OR(N(M423)&gt;'Part Summary'!$B$4,N(N423)&gt;'Part Summary'!$B$4),"OVER QUOTE",IF(AND(M423&lt;&gt;"",N423&lt;&gt;"",M423&lt;-'Part Summary'!$B$4,N423&lt;-'Part Summary'!$B$4),"Faster than quoted","OK"))))</f>
        <v/>
      </c>
    </row>
    <row r="424" customFormat="false" ht="15" hidden="false" customHeight="false" outlineLevel="0" collapsed="false">
      <c r="A424" s="17"/>
      <c r="B424" s="14"/>
      <c r="C424" s="14"/>
      <c r="D424" s="14"/>
      <c r="E424" s="14"/>
      <c r="F424" s="15"/>
      <c r="G424" s="15"/>
      <c r="H424" s="15"/>
      <c r="I424" s="14"/>
      <c r="J424" s="18" t="str">
        <f aca="false">IF($C424="","",IFERROR(INDEX(Parts!$E$5:$E$204,MATCH($C424,Parts!$A$5:$A$204,0)),""))</f>
        <v/>
      </c>
      <c r="K424" s="18" t="str">
        <f aca="false">IF($C424="","",IFERROR(N($F424)*INDEX(Parts!$F$5:$F$204,MATCH($C424,Parts!$A$5:$A$204,0))/60,""))</f>
        <v/>
      </c>
      <c r="L424" s="19" t="str">
        <f aca="false">IF(OR($C424="",N($F424)=0),"",N($H424)*60/$F424)</f>
        <v/>
      </c>
      <c r="M424" s="20" t="str">
        <f aca="false">IF(OR($C424="",N(J424)=0,$G424=""),"",($G424-J424)/J424)</f>
        <v/>
      </c>
      <c r="N424" s="20" t="str">
        <f aca="false">IF(OR($C424="",N(K424)=0,$H424=""),"",($H424-K424)/K424)</f>
        <v/>
      </c>
      <c r="O424" s="21" t="str">
        <f aca="false">IF($C424="","",IF(ISNA(MATCH($C424,Parts!$A$5:$A$204,0)),"Part not found",IF(OR(N(M424)&gt;'Part Summary'!$B$4,N(N424)&gt;'Part Summary'!$B$4),"OVER QUOTE",IF(AND(M424&lt;&gt;"",N424&lt;&gt;"",M424&lt;-'Part Summary'!$B$4,N424&lt;-'Part Summary'!$B$4),"Faster than quoted","OK"))))</f>
        <v/>
      </c>
    </row>
    <row r="425" customFormat="false" ht="15" hidden="false" customHeight="false" outlineLevel="0" collapsed="false">
      <c r="A425" s="17"/>
      <c r="B425" s="14"/>
      <c r="C425" s="14"/>
      <c r="D425" s="14"/>
      <c r="E425" s="14"/>
      <c r="F425" s="15"/>
      <c r="G425" s="15"/>
      <c r="H425" s="15"/>
      <c r="I425" s="14"/>
      <c r="J425" s="18" t="str">
        <f aca="false">IF($C425="","",IFERROR(INDEX(Parts!$E$5:$E$204,MATCH($C425,Parts!$A$5:$A$204,0)),""))</f>
        <v/>
      </c>
      <c r="K425" s="18" t="str">
        <f aca="false">IF($C425="","",IFERROR(N($F425)*INDEX(Parts!$F$5:$F$204,MATCH($C425,Parts!$A$5:$A$204,0))/60,""))</f>
        <v/>
      </c>
      <c r="L425" s="19" t="str">
        <f aca="false">IF(OR($C425="",N($F425)=0),"",N($H425)*60/$F425)</f>
        <v/>
      </c>
      <c r="M425" s="20" t="str">
        <f aca="false">IF(OR($C425="",N(J425)=0,$G425=""),"",($G425-J425)/J425)</f>
        <v/>
      </c>
      <c r="N425" s="20" t="str">
        <f aca="false">IF(OR($C425="",N(K425)=0,$H425=""),"",($H425-K425)/K425)</f>
        <v/>
      </c>
      <c r="O425" s="21" t="str">
        <f aca="false">IF($C425="","",IF(ISNA(MATCH($C425,Parts!$A$5:$A$204,0)),"Part not found",IF(OR(N(M425)&gt;'Part Summary'!$B$4,N(N425)&gt;'Part Summary'!$B$4),"OVER QUOTE",IF(AND(M425&lt;&gt;"",N425&lt;&gt;"",M425&lt;-'Part Summary'!$B$4,N425&lt;-'Part Summary'!$B$4),"Faster than quoted","OK"))))</f>
        <v/>
      </c>
    </row>
    <row r="426" customFormat="false" ht="15" hidden="false" customHeight="false" outlineLevel="0" collapsed="false">
      <c r="A426" s="17"/>
      <c r="B426" s="14"/>
      <c r="C426" s="14"/>
      <c r="D426" s="14"/>
      <c r="E426" s="14"/>
      <c r="F426" s="15"/>
      <c r="G426" s="15"/>
      <c r="H426" s="15"/>
      <c r="I426" s="14"/>
      <c r="J426" s="18" t="str">
        <f aca="false">IF($C426="","",IFERROR(INDEX(Parts!$E$5:$E$204,MATCH($C426,Parts!$A$5:$A$204,0)),""))</f>
        <v/>
      </c>
      <c r="K426" s="18" t="str">
        <f aca="false">IF($C426="","",IFERROR(N($F426)*INDEX(Parts!$F$5:$F$204,MATCH($C426,Parts!$A$5:$A$204,0))/60,""))</f>
        <v/>
      </c>
      <c r="L426" s="19" t="str">
        <f aca="false">IF(OR($C426="",N($F426)=0),"",N($H426)*60/$F426)</f>
        <v/>
      </c>
      <c r="M426" s="20" t="str">
        <f aca="false">IF(OR($C426="",N(J426)=0,$G426=""),"",($G426-J426)/J426)</f>
        <v/>
      </c>
      <c r="N426" s="20" t="str">
        <f aca="false">IF(OR($C426="",N(K426)=0,$H426=""),"",($H426-K426)/K426)</f>
        <v/>
      </c>
      <c r="O426" s="21" t="str">
        <f aca="false">IF($C426="","",IF(ISNA(MATCH($C426,Parts!$A$5:$A$204,0)),"Part not found",IF(OR(N(M426)&gt;'Part Summary'!$B$4,N(N426)&gt;'Part Summary'!$B$4),"OVER QUOTE",IF(AND(M426&lt;&gt;"",N426&lt;&gt;"",M426&lt;-'Part Summary'!$B$4,N426&lt;-'Part Summary'!$B$4),"Faster than quoted","OK"))))</f>
        <v/>
      </c>
    </row>
    <row r="427" customFormat="false" ht="15" hidden="false" customHeight="false" outlineLevel="0" collapsed="false">
      <c r="A427" s="17"/>
      <c r="B427" s="14"/>
      <c r="C427" s="14"/>
      <c r="D427" s="14"/>
      <c r="E427" s="14"/>
      <c r="F427" s="15"/>
      <c r="G427" s="15"/>
      <c r="H427" s="15"/>
      <c r="I427" s="14"/>
      <c r="J427" s="18" t="str">
        <f aca="false">IF($C427="","",IFERROR(INDEX(Parts!$E$5:$E$204,MATCH($C427,Parts!$A$5:$A$204,0)),""))</f>
        <v/>
      </c>
      <c r="K427" s="18" t="str">
        <f aca="false">IF($C427="","",IFERROR(N($F427)*INDEX(Parts!$F$5:$F$204,MATCH($C427,Parts!$A$5:$A$204,0))/60,""))</f>
        <v/>
      </c>
      <c r="L427" s="19" t="str">
        <f aca="false">IF(OR($C427="",N($F427)=0),"",N($H427)*60/$F427)</f>
        <v/>
      </c>
      <c r="M427" s="20" t="str">
        <f aca="false">IF(OR($C427="",N(J427)=0,$G427=""),"",($G427-J427)/J427)</f>
        <v/>
      </c>
      <c r="N427" s="20" t="str">
        <f aca="false">IF(OR($C427="",N(K427)=0,$H427=""),"",($H427-K427)/K427)</f>
        <v/>
      </c>
      <c r="O427" s="21" t="str">
        <f aca="false">IF($C427="","",IF(ISNA(MATCH($C427,Parts!$A$5:$A$204,0)),"Part not found",IF(OR(N(M427)&gt;'Part Summary'!$B$4,N(N427)&gt;'Part Summary'!$B$4),"OVER QUOTE",IF(AND(M427&lt;&gt;"",N427&lt;&gt;"",M427&lt;-'Part Summary'!$B$4,N427&lt;-'Part Summary'!$B$4),"Faster than quoted","OK"))))</f>
        <v/>
      </c>
    </row>
    <row r="428" customFormat="false" ht="15" hidden="false" customHeight="false" outlineLevel="0" collapsed="false">
      <c r="A428" s="17"/>
      <c r="B428" s="14"/>
      <c r="C428" s="14"/>
      <c r="D428" s="14"/>
      <c r="E428" s="14"/>
      <c r="F428" s="15"/>
      <c r="G428" s="15"/>
      <c r="H428" s="15"/>
      <c r="I428" s="14"/>
      <c r="J428" s="18" t="str">
        <f aca="false">IF($C428="","",IFERROR(INDEX(Parts!$E$5:$E$204,MATCH($C428,Parts!$A$5:$A$204,0)),""))</f>
        <v/>
      </c>
      <c r="K428" s="18" t="str">
        <f aca="false">IF($C428="","",IFERROR(N($F428)*INDEX(Parts!$F$5:$F$204,MATCH($C428,Parts!$A$5:$A$204,0))/60,""))</f>
        <v/>
      </c>
      <c r="L428" s="19" t="str">
        <f aca="false">IF(OR($C428="",N($F428)=0),"",N($H428)*60/$F428)</f>
        <v/>
      </c>
      <c r="M428" s="20" t="str">
        <f aca="false">IF(OR($C428="",N(J428)=0,$G428=""),"",($G428-J428)/J428)</f>
        <v/>
      </c>
      <c r="N428" s="20" t="str">
        <f aca="false">IF(OR($C428="",N(K428)=0,$H428=""),"",($H428-K428)/K428)</f>
        <v/>
      </c>
      <c r="O428" s="21" t="str">
        <f aca="false">IF($C428="","",IF(ISNA(MATCH($C428,Parts!$A$5:$A$204,0)),"Part not found",IF(OR(N(M428)&gt;'Part Summary'!$B$4,N(N428)&gt;'Part Summary'!$B$4),"OVER QUOTE",IF(AND(M428&lt;&gt;"",N428&lt;&gt;"",M428&lt;-'Part Summary'!$B$4,N428&lt;-'Part Summary'!$B$4),"Faster than quoted","OK"))))</f>
        <v/>
      </c>
    </row>
    <row r="429" customFormat="false" ht="15" hidden="false" customHeight="false" outlineLevel="0" collapsed="false">
      <c r="A429" s="17"/>
      <c r="B429" s="14"/>
      <c r="C429" s="14"/>
      <c r="D429" s="14"/>
      <c r="E429" s="14"/>
      <c r="F429" s="15"/>
      <c r="G429" s="15"/>
      <c r="H429" s="15"/>
      <c r="I429" s="14"/>
      <c r="J429" s="18" t="str">
        <f aca="false">IF($C429="","",IFERROR(INDEX(Parts!$E$5:$E$204,MATCH($C429,Parts!$A$5:$A$204,0)),""))</f>
        <v/>
      </c>
      <c r="K429" s="18" t="str">
        <f aca="false">IF($C429="","",IFERROR(N($F429)*INDEX(Parts!$F$5:$F$204,MATCH($C429,Parts!$A$5:$A$204,0))/60,""))</f>
        <v/>
      </c>
      <c r="L429" s="19" t="str">
        <f aca="false">IF(OR($C429="",N($F429)=0),"",N($H429)*60/$F429)</f>
        <v/>
      </c>
      <c r="M429" s="20" t="str">
        <f aca="false">IF(OR($C429="",N(J429)=0,$G429=""),"",($G429-J429)/J429)</f>
        <v/>
      </c>
      <c r="N429" s="20" t="str">
        <f aca="false">IF(OR($C429="",N(K429)=0,$H429=""),"",($H429-K429)/K429)</f>
        <v/>
      </c>
      <c r="O429" s="21" t="str">
        <f aca="false">IF($C429="","",IF(ISNA(MATCH($C429,Parts!$A$5:$A$204,0)),"Part not found",IF(OR(N(M429)&gt;'Part Summary'!$B$4,N(N429)&gt;'Part Summary'!$B$4),"OVER QUOTE",IF(AND(M429&lt;&gt;"",N429&lt;&gt;"",M429&lt;-'Part Summary'!$B$4,N429&lt;-'Part Summary'!$B$4),"Faster than quoted","OK"))))</f>
        <v/>
      </c>
    </row>
    <row r="430" customFormat="false" ht="15" hidden="false" customHeight="false" outlineLevel="0" collapsed="false">
      <c r="A430" s="17"/>
      <c r="B430" s="14"/>
      <c r="C430" s="14"/>
      <c r="D430" s="14"/>
      <c r="E430" s="14"/>
      <c r="F430" s="15"/>
      <c r="G430" s="15"/>
      <c r="H430" s="15"/>
      <c r="I430" s="14"/>
      <c r="J430" s="18" t="str">
        <f aca="false">IF($C430="","",IFERROR(INDEX(Parts!$E$5:$E$204,MATCH($C430,Parts!$A$5:$A$204,0)),""))</f>
        <v/>
      </c>
      <c r="K430" s="18" t="str">
        <f aca="false">IF($C430="","",IFERROR(N($F430)*INDEX(Parts!$F$5:$F$204,MATCH($C430,Parts!$A$5:$A$204,0))/60,""))</f>
        <v/>
      </c>
      <c r="L430" s="19" t="str">
        <f aca="false">IF(OR($C430="",N($F430)=0),"",N($H430)*60/$F430)</f>
        <v/>
      </c>
      <c r="M430" s="20" t="str">
        <f aca="false">IF(OR($C430="",N(J430)=0,$G430=""),"",($G430-J430)/J430)</f>
        <v/>
      </c>
      <c r="N430" s="20" t="str">
        <f aca="false">IF(OR($C430="",N(K430)=0,$H430=""),"",($H430-K430)/K430)</f>
        <v/>
      </c>
      <c r="O430" s="21" t="str">
        <f aca="false">IF($C430="","",IF(ISNA(MATCH($C430,Parts!$A$5:$A$204,0)),"Part not found",IF(OR(N(M430)&gt;'Part Summary'!$B$4,N(N430)&gt;'Part Summary'!$B$4),"OVER QUOTE",IF(AND(M430&lt;&gt;"",N430&lt;&gt;"",M430&lt;-'Part Summary'!$B$4,N430&lt;-'Part Summary'!$B$4),"Faster than quoted","OK"))))</f>
        <v/>
      </c>
    </row>
    <row r="431" customFormat="false" ht="15" hidden="false" customHeight="false" outlineLevel="0" collapsed="false">
      <c r="A431" s="17"/>
      <c r="B431" s="14"/>
      <c r="C431" s="14"/>
      <c r="D431" s="14"/>
      <c r="E431" s="14"/>
      <c r="F431" s="15"/>
      <c r="G431" s="15"/>
      <c r="H431" s="15"/>
      <c r="I431" s="14"/>
      <c r="J431" s="18" t="str">
        <f aca="false">IF($C431="","",IFERROR(INDEX(Parts!$E$5:$E$204,MATCH($C431,Parts!$A$5:$A$204,0)),""))</f>
        <v/>
      </c>
      <c r="K431" s="18" t="str">
        <f aca="false">IF($C431="","",IFERROR(N($F431)*INDEX(Parts!$F$5:$F$204,MATCH($C431,Parts!$A$5:$A$204,0))/60,""))</f>
        <v/>
      </c>
      <c r="L431" s="19" t="str">
        <f aca="false">IF(OR($C431="",N($F431)=0),"",N($H431)*60/$F431)</f>
        <v/>
      </c>
      <c r="M431" s="20" t="str">
        <f aca="false">IF(OR($C431="",N(J431)=0,$G431=""),"",($G431-J431)/J431)</f>
        <v/>
      </c>
      <c r="N431" s="20" t="str">
        <f aca="false">IF(OR($C431="",N(K431)=0,$H431=""),"",($H431-K431)/K431)</f>
        <v/>
      </c>
      <c r="O431" s="21" t="str">
        <f aca="false">IF($C431="","",IF(ISNA(MATCH($C431,Parts!$A$5:$A$204,0)),"Part not found",IF(OR(N(M431)&gt;'Part Summary'!$B$4,N(N431)&gt;'Part Summary'!$B$4),"OVER QUOTE",IF(AND(M431&lt;&gt;"",N431&lt;&gt;"",M431&lt;-'Part Summary'!$B$4,N431&lt;-'Part Summary'!$B$4),"Faster than quoted","OK"))))</f>
        <v/>
      </c>
    </row>
    <row r="432" customFormat="false" ht="15" hidden="false" customHeight="false" outlineLevel="0" collapsed="false">
      <c r="A432" s="17"/>
      <c r="B432" s="14"/>
      <c r="C432" s="14"/>
      <c r="D432" s="14"/>
      <c r="E432" s="14"/>
      <c r="F432" s="15"/>
      <c r="G432" s="15"/>
      <c r="H432" s="15"/>
      <c r="I432" s="14"/>
      <c r="J432" s="18" t="str">
        <f aca="false">IF($C432="","",IFERROR(INDEX(Parts!$E$5:$E$204,MATCH($C432,Parts!$A$5:$A$204,0)),""))</f>
        <v/>
      </c>
      <c r="K432" s="18" t="str">
        <f aca="false">IF($C432="","",IFERROR(N($F432)*INDEX(Parts!$F$5:$F$204,MATCH($C432,Parts!$A$5:$A$204,0))/60,""))</f>
        <v/>
      </c>
      <c r="L432" s="19" t="str">
        <f aca="false">IF(OR($C432="",N($F432)=0),"",N($H432)*60/$F432)</f>
        <v/>
      </c>
      <c r="M432" s="20" t="str">
        <f aca="false">IF(OR($C432="",N(J432)=0,$G432=""),"",($G432-J432)/J432)</f>
        <v/>
      </c>
      <c r="N432" s="20" t="str">
        <f aca="false">IF(OR($C432="",N(K432)=0,$H432=""),"",($H432-K432)/K432)</f>
        <v/>
      </c>
      <c r="O432" s="21" t="str">
        <f aca="false">IF($C432="","",IF(ISNA(MATCH($C432,Parts!$A$5:$A$204,0)),"Part not found",IF(OR(N(M432)&gt;'Part Summary'!$B$4,N(N432)&gt;'Part Summary'!$B$4),"OVER QUOTE",IF(AND(M432&lt;&gt;"",N432&lt;&gt;"",M432&lt;-'Part Summary'!$B$4,N432&lt;-'Part Summary'!$B$4),"Faster than quoted","OK"))))</f>
        <v/>
      </c>
    </row>
    <row r="433" customFormat="false" ht="15" hidden="false" customHeight="false" outlineLevel="0" collapsed="false">
      <c r="A433" s="17"/>
      <c r="B433" s="14"/>
      <c r="C433" s="14"/>
      <c r="D433" s="14"/>
      <c r="E433" s="14"/>
      <c r="F433" s="15"/>
      <c r="G433" s="15"/>
      <c r="H433" s="15"/>
      <c r="I433" s="14"/>
      <c r="J433" s="18" t="str">
        <f aca="false">IF($C433="","",IFERROR(INDEX(Parts!$E$5:$E$204,MATCH($C433,Parts!$A$5:$A$204,0)),""))</f>
        <v/>
      </c>
      <c r="K433" s="18" t="str">
        <f aca="false">IF($C433="","",IFERROR(N($F433)*INDEX(Parts!$F$5:$F$204,MATCH($C433,Parts!$A$5:$A$204,0))/60,""))</f>
        <v/>
      </c>
      <c r="L433" s="19" t="str">
        <f aca="false">IF(OR($C433="",N($F433)=0),"",N($H433)*60/$F433)</f>
        <v/>
      </c>
      <c r="M433" s="20" t="str">
        <f aca="false">IF(OR($C433="",N(J433)=0,$G433=""),"",($G433-J433)/J433)</f>
        <v/>
      </c>
      <c r="N433" s="20" t="str">
        <f aca="false">IF(OR($C433="",N(K433)=0,$H433=""),"",($H433-K433)/K433)</f>
        <v/>
      </c>
      <c r="O433" s="21" t="str">
        <f aca="false">IF($C433="","",IF(ISNA(MATCH($C433,Parts!$A$5:$A$204,0)),"Part not found",IF(OR(N(M433)&gt;'Part Summary'!$B$4,N(N433)&gt;'Part Summary'!$B$4),"OVER QUOTE",IF(AND(M433&lt;&gt;"",N433&lt;&gt;"",M433&lt;-'Part Summary'!$B$4,N433&lt;-'Part Summary'!$B$4),"Faster than quoted","OK"))))</f>
        <v/>
      </c>
    </row>
    <row r="434" customFormat="false" ht="15" hidden="false" customHeight="false" outlineLevel="0" collapsed="false">
      <c r="A434" s="17"/>
      <c r="B434" s="14"/>
      <c r="C434" s="14"/>
      <c r="D434" s="14"/>
      <c r="E434" s="14"/>
      <c r="F434" s="15"/>
      <c r="G434" s="15"/>
      <c r="H434" s="15"/>
      <c r="I434" s="14"/>
      <c r="J434" s="18" t="str">
        <f aca="false">IF($C434="","",IFERROR(INDEX(Parts!$E$5:$E$204,MATCH($C434,Parts!$A$5:$A$204,0)),""))</f>
        <v/>
      </c>
      <c r="K434" s="18" t="str">
        <f aca="false">IF($C434="","",IFERROR(N($F434)*INDEX(Parts!$F$5:$F$204,MATCH($C434,Parts!$A$5:$A$204,0))/60,""))</f>
        <v/>
      </c>
      <c r="L434" s="19" t="str">
        <f aca="false">IF(OR($C434="",N($F434)=0),"",N($H434)*60/$F434)</f>
        <v/>
      </c>
      <c r="M434" s="20" t="str">
        <f aca="false">IF(OR($C434="",N(J434)=0,$G434=""),"",($G434-J434)/J434)</f>
        <v/>
      </c>
      <c r="N434" s="20" t="str">
        <f aca="false">IF(OR($C434="",N(K434)=0,$H434=""),"",($H434-K434)/K434)</f>
        <v/>
      </c>
      <c r="O434" s="21" t="str">
        <f aca="false">IF($C434="","",IF(ISNA(MATCH($C434,Parts!$A$5:$A$204,0)),"Part not found",IF(OR(N(M434)&gt;'Part Summary'!$B$4,N(N434)&gt;'Part Summary'!$B$4),"OVER QUOTE",IF(AND(M434&lt;&gt;"",N434&lt;&gt;"",M434&lt;-'Part Summary'!$B$4,N434&lt;-'Part Summary'!$B$4),"Faster than quoted","OK"))))</f>
        <v/>
      </c>
    </row>
    <row r="435" customFormat="false" ht="15" hidden="false" customHeight="false" outlineLevel="0" collapsed="false">
      <c r="A435" s="17"/>
      <c r="B435" s="14"/>
      <c r="C435" s="14"/>
      <c r="D435" s="14"/>
      <c r="E435" s="14"/>
      <c r="F435" s="15"/>
      <c r="G435" s="15"/>
      <c r="H435" s="15"/>
      <c r="I435" s="14"/>
      <c r="J435" s="18" t="str">
        <f aca="false">IF($C435="","",IFERROR(INDEX(Parts!$E$5:$E$204,MATCH($C435,Parts!$A$5:$A$204,0)),""))</f>
        <v/>
      </c>
      <c r="K435" s="18" t="str">
        <f aca="false">IF($C435="","",IFERROR(N($F435)*INDEX(Parts!$F$5:$F$204,MATCH($C435,Parts!$A$5:$A$204,0))/60,""))</f>
        <v/>
      </c>
      <c r="L435" s="19" t="str">
        <f aca="false">IF(OR($C435="",N($F435)=0),"",N($H435)*60/$F435)</f>
        <v/>
      </c>
      <c r="M435" s="20" t="str">
        <f aca="false">IF(OR($C435="",N(J435)=0,$G435=""),"",($G435-J435)/J435)</f>
        <v/>
      </c>
      <c r="N435" s="20" t="str">
        <f aca="false">IF(OR($C435="",N(K435)=0,$H435=""),"",($H435-K435)/K435)</f>
        <v/>
      </c>
      <c r="O435" s="21" t="str">
        <f aca="false">IF($C435="","",IF(ISNA(MATCH($C435,Parts!$A$5:$A$204,0)),"Part not found",IF(OR(N(M435)&gt;'Part Summary'!$B$4,N(N435)&gt;'Part Summary'!$B$4),"OVER QUOTE",IF(AND(M435&lt;&gt;"",N435&lt;&gt;"",M435&lt;-'Part Summary'!$B$4,N435&lt;-'Part Summary'!$B$4),"Faster than quoted","OK"))))</f>
        <v/>
      </c>
    </row>
    <row r="436" customFormat="false" ht="15" hidden="false" customHeight="false" outlineLevel="0" collapsed="false">
      <c r="A436" s="17"/>
      <c r="B436" s="14"/>
      <c r="C436" s="14"/>
      <c r="D436" s="14"/>
      <c r="E436" s="14"/>
      <c r="F436" s="15"/>
      <c r="G436" s="15"/>
      <c r="H436" s="15"/>
      <c r="I436" s="14"/>
      <c r="J436" s="18" t="str">
        <f aca="false">IF($C436="","",IFERROR(INDEX(Parts!$E$5:$E$204,MATCH($C436,Parts!$A$5:$A$204,0)),""))</f>
        <v/>
      </c>
      <c r="K436" s="18" t="str">
        <f aca="false">IF($C436="","",IFERROR(N($F436)*INDEX(Parts!$F$5:$F$204,MATCH($C436,Parts!$A$5:$A$204,0))/60,""))</f>
        <v/>
      </c>
      <c r="L436" s="19" t="str">
        <f aca="false">IF(OR($C436="",N($F436)=0),"",N($H436)*60/$F436)</f>
        <v/>
      </c>
      <c r="M436" s="20" t="str">
        <f aca="false">IF(OR($C436="",N(J436)=0,$G436=""),"",($G436-J436)/J436)</f>
        <v/>
      </c>
      <c r="N436" s="20" t="str">
        <f aca="false">IF(OR($C436="",N(K436)=0,$H436=""),"",($H436-K436)/K436)</f>
        <v/>
      </c>
      <c r="O436" s="21" t="str">
        <f aca="false">IF($C436="","",IF(ISNA(MATCH($C436,Parts!$A$5:$A$204,0)),"Part not found",IF(OR(N(M436)&gt;'Part Summary'!$B$4,N(N436)&gt;'Part Summary'!$B$4),"OVER QUOTE",IF(AND(M436&lt;&gt;"",N436&lt;&gt;"",M436&lt;-'Part Summary'!$B$4,N436&lt;-'Part Summary'!$B$4),"Faster than quoted","OK"))))</f>
        <v/>
      </c>
    </row>
    <row r="437" customFormat="false" ht="15" hidden="false" customHeight="false" outlineLevel="0" collapsed="false">
      <c r="A437" s="17"/>
      <c r="B437" s="14"/>
      <c r="C437" s="14"/>
      <c r="D437" s="14"/>
      <c r="E437" s="14"/>
      <c r="F437" s="15"/>
      <c r="G437" s="15"/>
      <c r="H437" s="15"/>
      <c r="I437" s="14"/>
      <c r="J437" s="18" t="str">
        <f aca="false">IF($C437="","",IFERROR(INDEX(Parts!$E$5:$E$204,MATCH($C437,Parts!$A$5:$A$204,0)),""))</f>
        <v/>
      </c>
      <c r="K437" s="18" t="str">
        <f aca="false">IF($C437="","",IFERROR(N($F437)*INDEX(Parts!$F$5:$F$204,MATCH($C437,Parts!$A$5:$A$204,0))/60,""))</f>
        <v/>
      </c>
      <c r="L437" s="19" t="str">
        <f aca="false">IF(OR($C437="",N($F437)=0),"",N($H437)*60/$F437)</f>
        <v/>
      </c>
      <c r="M437" s="20" t="str">
        <f aca="false">IF(OR($C437="",N(J437)=0,$G437=""),"",($G437-J437)/J437)</f>
        <v/>
      </c>
      <c r="N437" s="20" t="str">
        <f aca="false">IF(OR($C437="",N(K437)=0,$H437=""),"",($H437-K437)/K437)</f>
        <v/>
      </c>
      <c r="O437" s="21" t="str">
        <f aca="false">IF($C437="","",IF(ISNA(MATCH($C437,Parts!$A$5:$A$204,0)),"Part not found",IF(OR(N(M437)&gt;'Part Summary'!$B$4,N(N437)&gt;'Part Summary'!$B$4),"OVER QUOTE",IF(AND(M437&lt;&gt;"",N437&lt;&gt;"",M437&lt;-'Part Summary'!$B$4,N437&lt;-'Part Summary'!$B$4),"Faster than quoted","OK"))))</f>
        <v/>
      </c>
    </row>
    <row r="438" customFormat="false" ht="15" hidden="false" customHeight="false" outlineLevel="0" collapsed="false">
      <c r="A438" s="17"/>
      <c r="B438" s="14"/>
      <c r="C438" s="14"/>
      <c r="D438" s="14"/>
      <c r="E438" s="14"/>
      <c r="F438" s="15"/>
      <c r="G438" s="15"/>
      <c r="H438" s="15"/>
      <c r="I438" s="14"/>
      <c r="J438" s="18" t="str">
        <f aca="false">IF($C438="","",IFERROR(INDEX(Parts!$E$5:$E$204,MATCH($C438,Parts!$A$5:$A$204,0)),""))</f>
        <v/>
      </c>
      <c r="K438" s="18" t="str">
        <f aca="false">IF($C438="","",IFERROR(N($F438)*INDEX(Parts!$F$5:$F$204,MATCH($C438,Parts!$A$5:$A$204,0))/60,""))</f>
        <v/>
      </c>
      <c r="L438" s="19" t="str">
        <f aca="false">IF(OR($C438="",N($F438)=0),"",N($H438)*60/$F438)</f>
        <v/>
      </c>
      <c r="M438" s="20" t="str">
        <f aca="false">IF(OR($C438="",N(J438)=0,$G438=""),"",($G438-J438)/J438)</f>
        <v/>
      </c>
      <c r="N438" s="20" t="str">
        <f aca="false">IF(OR($C438="",N(K438)=0,$H438=""),"",($H438-K438)/K438)</f>
        <v/>
      </c>
      <c r="O438" s="21" t="str">
        <f aca="false">IF($C438="","",IF(ISNA(MATCH($C438,Parts!$A$5:$A$204,0)),"Part not found",IF(OR(N(M438)&gt;'Part Summary'!$B$4,N(N438)&gt;'Part Summary'!$B$4),"OVER QUOTE",IF(AND(M438&lt;&gt;"",N438&lt;&gt;"",M438&lt;-'Part Summary'!$B$4,N438&lt;-'Part Summary'!$B$4),"Faster than quoted","OK"))))</f>
        <v/>
      </c>
    </row>
    <row r="439" customFormat="false" ht="15" hidden="false" customHeight="false" outlineLevel="0" collapsed="false">
      <c r="A439" s="17"/>
      <c r="B439" s="14"/>
      <c r="C439" s="14"/>
      <c r="D439" s="14"/>
      <c r="E439" s="14"/>
      <c r="F439" s="15"/>
      <c r="G439" s="15"/>
      <c r="H439" s="15"/>
      <c r="I439" s="14"/>
      <c r="J439" s="18" t="str">
        <f aca="false">IF($C439="","",IFERROR(INDEX(Parts!$E$5:$E$204,MATCH($C439,Parts!$A$5:$A$204,0)),""))</f>
        <v/>
      </c>
      <c r="K439" s="18" t="str">
        <f aca="false">IF($C439="","",IFERROR(N($F439)*INDEX(Parts!$F$5:$F$204,MATCH($C439,Parts!$A$5:$A$204,0))/60,""))</f>
        <v/>
      </c>
      <c r="L439" s="19" t="str">
        <f aca="false">IF(OR($C439="",N($F439)=0),"",N($H439)*60/$F439)</f>
        <v/>
      </c>
      <c r="M439" s="20" t="str">
        <f aca="false">IF(OR($C439="",N(J439)=0,$G439=""),"",($G439-J439)/J439)</f>
        <v/>
      </c>
      <c r="N439" s="20" t="str">
        <f aca="false">IF(OR($C439="",N(K439)=0,$H439=""),"",($H439-K439)/K439)</f>
        <v/>
      </c>
      <c r="O439" s="21" t="str">
        <f aca="false">IF($C439="","",IF(ISNA(MATCH($C439,Parts!$A$5:$A$204,0)),"Part not found",IF(OR(N(M439)&gt;'Part Summary'!$B$4,N(N439)&gt;'Part Summary'!$B$4),"OVER QUOTE",IF(AND(M439&lt;&gt;"",N439&lt;&gt;"",M439&lt;-'Part Summary'!$B$4,N439&lt;-'Part Summary'!$B$4),"Faster than quoted","OK"))))</f>
        <v/>
      </c>
    </row>
    <row r="440" customFormat="false" ht="15" hidden="false" customHeight="false" outlineLevel="0" collapsed="false">
      <c r="A440" s="17"/>
      <c r="B440" s="14"/>
      <c r="C440" s="14"/>
      <c r="D440" s="14"/>
      <c r="E440" s="14"/>
      <c r="F440" s="15"/>
      <c r="G440" s="15"/>
      <c r="H440" s="15"/>
      <c r="I440" s="14"/>
      <c r="J440" s="18" t="str">
        <f aca="false">IF($C440="","",IFERROR(INDEX(Parts!$E$5:$E$204,MATCH($C440,Parts!$A$5:$A$204,0)),""))</f>
        <v/>
      </c>
      <c r="K440" s="18" t="str">
        <f aca="false">IF($C440="","",IFERROR(N($F440)*INDEX(Parts!$F$5:$F$204,MATCH($C440,Parts!$A$5:$A$204,0))/60,""))</f>
        <v/>
      </c>
      <c r="L440" s="19" t="str">
        <f aca="false">IF(OR($C440="",N($F440)=0),"",N($H440)*60/$F440)</f>
        <v/>
      </c>
      <c r="M440" s="20" t="str">
        <f aca="false">IF(OR($C440="",N(J440)=0,$G440=""),"",($G440-J440)/J440)</f>
        <v/>
      </c>
      <c r="N440" s="20" t="str">
        <f aca="false">IF(OR($C440="",N(K440)=0,$H440=""),"",($H440-K440)/K440)</f>
        <v/>
      </c>
      <c r="O440" s="21" t="str">
        <f aca="false">IF($C440="","",IF(ISNA(MATCH($C440,Parts!$A$5:$A$204,0)),"Part not found",IF(OR(N(M440)&gt;'Part Summary'!$B$4,N(N440)&gt;'Part Summary'!$B$4),"OVER QUOTE",IF(AND(M440&lt;&gt;"",N440&lt;&gt;"",M440&lt;-'Part Summary'!$B$4,N440&lt;-'Part Summary'!$B$4),"Faster than quoted","OK"))))</f>
        <v/>
      </c>
    </row>
    <row r="441" customFormat="false" ht="15" hidden="false" customHeight="false" outlineLevel="0" collapsed="false">
      <c r="A441" s="17"/>
      <c r="B441" s="14"/>
      <c r="C441" s="14"/>
      <c r="D441" s="14"/>
      <c r="E441" s="14"/>
      <c r="F441" s="15"/>
      <c r="G441" s="15"/>
      <c r="H441" s="15"/>
      <c r="I441" s="14"/>
      <c r="J441" s="18" t="str">
        <f aca="false">IF($C441="","",IFERROR(INDEX(Parts!$E$5:$E$204,MATCH($C441,Parts!$A$5:$A$204,0)),""))</f>
        <v/>
      </c>
      <c r="K441" s="18" t="str">
        <f aca="false">IF($C441="","",IFERROR(N($F441)*INDEX(Parts!$F$5:$F$204,MATCH($C441,Parts!$A$5:$A$204,0))/60,""))</f>
        <v/>
      </c>
      <c r="L441" s="19" t="str">
        <f aca="false">IF(OR($C441="",N($F441)=0),"",N($H441)*60/$F441)</f>
        <v/>
      </c>
      <c r="M441" s="20" t="str">
        <f aca="false">IF(OR($C441="",N(J441)=0,$G441=""),"",($G441-J441)/J441)</f>
        <v/>
      </c>
      <c r="N441" s="20" t="str">
        <f aca="false">IF(OR($C441="",N(K441)=0,$H441=""),"",($H441-K441)/K441)</f>
        <v/>
      </c>
      <c r="O441" s="21" t="str">
        <f aca="false">IF($C441="","",IF(ISNA(MATCH($C441,Parts!$A$5:$A$204,0)),"Part not found",IF(OR(N(M441)&gt;'Part Summary'!$B$4,N(N441)&gt;'Part Summary'!$B$4),"OVER QUOTE",IF(AND(M441&lt;&gt;"",N441&lt;&gt;"",M441&lt;-'Part Summary'!$B$4,N441&lt;-'Part Summary'!$B$4),"Faster than quoted","OK"))))</f>
        <v/>
      </c>
    </row>
    <row r="442" customFormat="false" ht="15" hidden="false" customHeight="false" outlineLevel="0" collapsed="false">
      <c r="A442" s="17"/>
      <c r="B442" s="14"/>
      <c r="C442" s="14"/>
      <c r="D442" s="14"/>
      <c r="E442" s="14"/>
      <c r="F442" s="15"/>
      <c r="G442" s="15"/>
      <c r="H442" s="15"/>
      <c r="I442" s="14"/>
      <c r="J442" s="18" t="str">
        <f aca="false">IF($C442="","",IFERROR(INDEX(Parts!$E$5:$E$204,MATCH($C442,Parts!$A$5:$A$204,0)),""))</f>
        <v/>
      </c>
      <c r="K442" s="18" t="str">
        <f aca="false">IF($C442="","",IFERROR(N($F442)*INDEX(Parts!$F$5:$F$204,MATCH($C442,Parts!$A$5:$A$204,0))/60,""))</f>
        <v/>
      </c>
      <c r="L442" s="19" t="str">
        <f aca="false">IF(OR($C442="",N($F442)=0),"",N($H442)*60/$F442)</f>
        <v/>
      </c>
      <c r="M442" s="20" t="str">
        <f aca="false">IF(OR($C442="",N(J442)=0,$G442=""),"",($G442-J442)/J442)</f>
        <v/>
      </c>
      <c r="N442" s="20" t="str">
        <f aca="false">IF(OR($C442="",N(K442)=0,$H442=""),"",($H442-K442)/K442)</f>
        <v/>
      </c>
      <c r="O442" s="21" t="str">
        <f aca="false">IF($C442="","",IF(ISNA(MATCH($C442,Parts!$A$5:$A$204,0)),"Part not found",IF(OR(N(M442)&gt;'Part Summary'!$B$4,N(N442)&gt;'Part Summary'!$B$4),"OVER QUOTE",IF(AND(M442&lt;&gt;"",N442&lt;&gt;"",M442&lt;-'Part Summary'!$B$4,N442&lt;-'Part Summary'!$B$4),"Faster than quoted","OK"))))</f>
        <v/>
      </c>
    </row>
    <row r="443" customFormat="false" ht="15" hidden="false" customHeight="false" outlineLevel="0" collapsed="false">
      <c r="A443" s="17"/>
      <c r="B443" s="14"/>
      <c r="C443" s="14"/>
      <c r="D443" s="14"/>
      <c r="E443" s="14"/>
      <c r="F443" s="15"/>
      <c r="G443" s="15"/>
      <c r="H443" s="15"/>
      <c r="I443" s="14"/>
      <c r="J443" s="18" t="str">
        <f aca="false">IF($C443="","",IFERROR(INDEX(Parts!$E$5:$E$204,MATCH($C443,Parts!$A$5:$A$204,0)),""))</f>
        <v/>
      </c>
      <c r="K443" s="18" t="str">
        <f aca="false">IF($C443="","",IFERROR(N($F443)*INDEX(Parts!$F$5:$F$204,MATCH($C443,Parts!$A$5:$A$204,0))/60,""))</f>
        <v/>
      </c>
      <c r="L443" s="19" t="str">
        <f aca="false">IF(OR($C443="",N($F443)=0),"",N($H443)*60/$F443)</f>
        <v/>
      </c>
      <c r="M443" s="20" t="str">
        <f aca="false">IF(OR($C443="",N(J443)=0,$G443=""),"",($G443-J443)/J443)</f>
        <v/>
      </c>
      <c r="N443" s="20" t="str">
        <f aca="false">IF(OR($C443="",N(K443)=0,$H443=""),"",($H443-K443)/K443)</f>
        <v/>
      </c>
      <c r="O443" s="21" t="str">
        <f aca="false">IF($C443="","",IF(ISNA(MATCH($C443,Parts!$A$5:$A$204,0)),"Part not found",IF(OR(N(M443)&gt;'Part Summary'!$B$4,N(N443)&gt;'Part Summary'!$B$4),"OVER QUOTE",IF(AND(M443&lt;&gt;"",N443&lt;&gt;"",M443&lt;-'Part Summary'!$B$4,N443&lt;-'Part Summary'!$B$4),"Faster than quoted","OK"))))</f>
        <v/>
      </c>
    </row>
    <row r="444" customFormat="false" ht="15" hidden="false" customHeight="false" outlineLevel="0" collapsed="false">
      <c r="A444" s="17"/>
      <c r="B444" s="14"/>
      <c r="C444" s="14"/>
      <c r="D444" s="14"/>
      <c r="E444" s="14"/>
      <c r="F444" s="15"/>
      <c r="G444" s="15"/>
      <c r="H444" s="15"/>
      <c r="I444" s="14"/>
      <c r="J444" s="18" t="str">
        <f aca="false">IF($C444="","",IFERROR(INDEX(Parts!$E$5:$E$204,MATCH($C444,Parts!$A$5:$A$204,0)),""))</f>
        <v/>
      </c>
      <c r="K444" s="18" t="str">
        <f aca="false">IF($C444="","",IFERROR(N($F444)*INDEX(Parts!$F$5:$F$204,MATCH($C444,Parts!$A$5:$A$204,0))/60,""))</f>
        <v/>
      </c>
      <c r="L444" s="19" t="str">
        <f aca="false">IF(OR($C444="",N($F444)=0),"",N($H444)*60/$F444)</f>
        <v/>
      </c>
      <c r="M444" s="20" t="str">
        <f aca="false">IF(OR($C444="",N(J444)=0,$G444=""),"",($G444-J444)/J444)</f>
        <v/>
      </c>
      <c r="N444" s="20" t="str">
        <f aca="false">IF(OR($C444="",N(K444)=0,$H444=""),"",($H444-K444)/K444)</f>
        <v/>
      </c>
      <c r="O444" s="21" t="str">
        <f aca="false">IF($C444="","",IF(ISNA(MATCH($C444,Parts!$A$5:$A$204,0)),"Part not found",IF(OR(N(M444)&gt;'Part Summary'!$B$4,N(N444)&gt;'Part Summary'!$B$4),"OVER QUOTE",IF(AND(M444&lt;&gt;"",N444&lt;&gt;"",M444&lt;-'Part Summary'!$B$4,N444&lt;-'Part Summary'!$B$4),"Faster than quoted","OK"))))</f>
        <v/>
      </c>
    </row>
    <row r="445" customFormat="false" ht="15" hidden="false" customHeight="false" outlineLevel="0" collapsed="false">
      <c r="A445" s="17"/>
      <c r="B445" s="14"/>
      <c r="C445" s="14"/>
      <c r="D445" s="14"/>
      <c r="E445" s="14"/>
      <c r="F445" s="15"/>
      <c r="G445" s="15"/>
      <c r="H445" s="15"/>
      <c r="I445" s="14"/>
      <c r="J445" s="18" t="str">
        <f aca="false">IF($C445="","",IFERROR(INDEX(Parts!$E$5:$E$204,MATCH($C445,Parts!$A$5:$A$204,0)),""))</f>
        <v/>
      </c>
      <c r="K445" s="18" t="str">
        <f aca="false">IF($C445="","",IFERROR(N($F445)*INDEX(Parts!$F$5:$F$204,MATCH($C445,Parts!$A$5:$A$204,0))/60,""))</f>
        <v/>
      </c>
      <c r="L445" s="19" t="str">
        <f aca="false">IF(OR($C445="",N($F445)=0),"",N($H445)*60/$F445)</f>
        <v/>
      </c>
      <c r="M445" s="20" t="str">
        <f aca="false">IF(OR($C445="",N(J445)=0,$G445=""),"",($G445-J445)/J445)</f>
        <v/>
      </c>
      <c r="N445" s="20" t="str">
        <f aca="false">IF(OR($C445="",N(K445)=0,$H445=""),"",($H445-K445)/K445)</f>
        <v/>
      </c>
      <c r="O445" s="21" t="str">
        <f aca="false">IF($C445="","",IF(ISNA(MATCH($C445,Parts!$A$5:$A$204,0)),"Part not found",IF(OR(N(M445)&gt;'Part Summary'!$B$4,N(N445)&gt;'Part Summary'!$B$4),"OVER QUOTE",IF(AND(M445&lt;&gt;"",N445&lt;&gt;"",M445&lt;-'Part Summary'!$B$4,N445&lt;-'Part Summary'!$B$4),"Faster than quoted","OK"))))</f>
        <v/>
      </c>
    </row>
    <row r="446" customFormat="false" ht="15" hidden="false" customHeight="false" outlineLevel="0" collapsed="false">
      <c r="A446" s="17"/>
      <c r="B446" s="14"/>
      <c r="C446" s="14"/>
      <c r="D446" s="14"/>
      <c r="E446" s="14"/>
      <c r="F446" s="15"/>
      <c r="G446" s="15"/>
      <c r="H446" s="15"/>
      <c r="I446" s="14"/>
      <c r="J446" s="18" t="str">
        <f aca="false">IF($C446="","",IFERROR(INDEX(Parts!$E$5:$E$204,MATCH($C446,Parts!$A$5:$A$204,0)),""))</f>
        <v/>
      </c>
      <c r="K446" s="18" t="str">
        <f aca="false">IF($C446="","",IFERROR(N($F446)*INDEX(Parts!$F$5:$F$204,MATCH($C446,Parts!$A$5:$A$204,0))/60,""))</f>
        <v/>
      </c>
      <c r="L446" s="19" t="str">
        <f aca="false">IF(OR($C446="",N($F446)=0),"",N($H446)*60/$F446)</f>
        <v/>
      </c>
      <c r="M446" s="20" t="str">
        <f aca="false">IF(OR($C446="",N(J446)=0,$G446=""),"",($G446-J446)/J446)</f>
        <v/>
      </c>
      <c r="N446" s="20" t="str">
        <f aca="false">IF(OR($C446="",N(K446)=0,$H446=""),"",($H446-K446)/K446)</f>
        <v/>
      </c>
      <c r="O446" s="21" t="str">
        <f aca="false">IF($C446="","",IF(ISNA(MATCH($C446,Parts!$A$5:$A$204,0)),"Part not found",IF(OR(N(M446)&gt;'Part Summary'!$B$4,N(N446)&gt;'Part Summary'!$B$4),"OVER QUOTE",IF(AND(M446&lt;&gt;"",N446&lt;&gt;"",M446&lt;-'Part Summary'!$B$4,N446&lt;-'Part Summary'!$B$4),"Faster than quoted","OK"))))</f>
        <v/>
      </c>
    </row>
    <row r="447" customFormat="false" ht="15" hidden="false" customHeight="false" outlineLevel="0" collapsed="false">
      <c r="A447" s="17"/>
      <c r="B447" s="14"/>
      <c r="C447" s="14"/>
      <c r="D447" s="14"/>
      <c r="E447" s="14"/>
      <c r="F447" s="15"/>
      <c r="G447" s="15"/>
      <c r="H447" s="15"/>
      <c r="I447" s="14"/>
      <c r="J447" s="18" t="str">
        <f aca="false">IF($C447="","",IFERROR(INDEX(Parts!$E$5:$E$204,MATCH($C447,Parts!$A$5:$A$204,0)),""))</f>
        <v/>
      </c>
      <c r="K447" s="18" t="str">
        <f aca="false">IF($C447="","",IFERROR(N($F447)*INDEX(Parts!$F$5:$F$204,MATCH($C447,Parts!$A$5:$A$204,0))/60,""))</f>
        <v/>
      </c>
      <c r="L447" s="19" t="str">
        <f aca="false">IF(OR($C447="",N($F447)=0),"",N($H447)*60/$F447)</f>
        <v/>
      </c>
      <c r="M447" s="20" t="str">
        <f aca="false">IF(OR($C447="",N(J447)=0,$G447=""),"",($G447-J447)/J447)</f>
        <v/>
      </c>
      <c r="N447" s="20" t="str">
        <f aca="false">IF(OR($C447="",N(K447)=0,$H447=""),"",($H447-K447)/K447)</f>
        <v/>
      </c>
      <c r="O447" s="21" t="str">
        <f aca="false">IF($C447="","",IF(ISNA(MATCH($C447,Parts!$A$5:$A$204,0)),"Part not found",IF(OR(N(M447)&gt;'Part Summary'!$B$4,N(N447)&gt;'Part Summary'!$B$4),"OVER QUOTE",IF(AND(M447&lt;&gt;"",N447&lt;&gt;"",M447&lt;-'Part Summary'!$B$4,N447&lt;-'Part Summary'!$B$4),"Faster than quoted","OK"))))</f>
        <v/>
      </c>
    </row>
    <row r="448" customFormat="false" ht="15" hidden="false" customHeight="false" outlineLevel="0" collapsed="false">
      <c r="A448" s="17"/>
      <c r="B448" s="14"/>
      <c r="C448" s="14"/>
      <c r="D448" s="14"/>
      <c r="E448" s="14"/>
      <c r="F448" s="15"/>
      <c r="G448" s="15"/>
      <c r="H448" s="15"/>
      <c r="I448" s="14"/>
      <c r="J448" s="18" t="str">
        <f aca="false">IF($C448="","",IFERROR(INDEX(Parts!$E$5:$E$204,MATCH($C448,Parts!$A$5:$A$204,0)),""))</f>
        <v/>
      </c>
      <c r="K448" s="18" t="str">
        <f aca="false">IF($C448="","",IFERROR(N($F448)*INDEX(Parts!$F$5:$F$204,MATCH($C448,Parts!$A$5:$A$204,0))/60,""))</f>
        <v/>
      </c>
      <c r="L448" s="19" t="str">
        <f aca="false">IF(OR($C448="",N($F448)=0),"",N($H448)*60/$F448)</f>
        <v/>
      </c>
      <c r="M448" s="20" t="str">
        <f aca="false">IF(OR($C448="",N(J448)=0,$G448=""),"",($G448-J448)/J448)</f>
        <v/>
      </c>
      <c r="N448" s="20" t="str">
        <f aca="false">IF(OR($C448="",N(K448)=0,$H448=""),"",($H448-K448)/K448)</f>
        <v/>
      </c>
      <c r="O448" s="21" t="str">
        <f aca="false">IF($C448="","",IF(ISNA(MATCH($C448,Parts!$A$5:$A$204,0)),"Part not found",IF(OR(N(M448)&gt;'Part Summary'!$B$4,N(N448)&gt;'Part Summary'!$B$4),"OVER QUOTE",IF(AND(M448&lt;&gt;"",N448&lt;&gt;"",M448&lt;-'Part Summary'!$B$4,N448&lt;-'Part Summary'!$B$4),"Faster than quoted","OK"))))</f>
        <v/>
      </c>
    </row>
    <row r="449" customFormat="false" ht="15" hidden="false" customHeight="false" outlineLevel="0" collapsed="false">
      <c r="A449" s="17"/>
      <c r="B449" s="14"/>
      <c r="C449" s="14"/>
      <c r="D449" s="14"/>
      <c r="E449" s="14"/>
      <c r="F449" s="15"/>
      <c r="G449" s="15"/>
      <c r="H449" s="15"/>
      <c r="I449" s="14"/>
      <c r="J449" s="18" t="str">
        <f aca="false">IF($C449="","",IFERROR(INDEX(Parts!$E$5:$E$204,MATCH($C449,Parts!$A$5:$A$204,0)),""))</f>
        <v/>
      </c>
      <c r="K449" s="18" t="str">
        <f aca="false">IF($C449="","",IFERROR(N($F449)*INDEX(Parts!$F$5:$F$204,MATCH($C449,Parts!$A$5:$A$204,0))/60,""))</f>
        <v/>
      </c>
      <c r="L449" s="19" t="str">
        <f aca="false">IF(OR($C449="",N($F449)=0),"",N($H449)*60/$F449)</f>
        <v/>
      </c>
      <c r="M449" s="20" t="str">
        <f aca="false">IF(OR($C449="",N(J449)=0,$G449=""),"",($G449-J449)/J449)</f>
        <v/>
      </c>
      <c r="N449" s="20" t="str">
        <f aca="false">IF(OR($C449="",N(K449)=0,$H449=""),"",($H449-K449)/K449)</f>
        <v/>
      </c>
      <c r="O449" s="21" t="str">
        <f aca="false">IF($C449="","",IF(ISNA(MATCH($C449,Parts!$A$5:$A$204,0)),"Part not found",IF(OR(N(M449)&gt;'Part Summary'!$B$4,N(N449)&gt;'Part Summary'!$B$4),"OVER QUOTE",IF(AND(M449&lt;&gt;"",N449&lt;&gt;"",M449&lt;-'Part Summary'!$B$4,N449&lt;-'Part Summary'!$B$4),"Faster than quoted","OK"))))</f>
        <v/>
      </c>
    </row>
    <row r="450" customFormat="false" ht="15" hidden="false" customHeight="false" outlineLevel="0" collapsed="false">
      <c r="A450" s="17"/>
      <c r="B450" s="14"/>
      <c r="C450" s="14"/>
      <c r="D450" s="14"/>
      <c r="E450" s="14"/>
      <c r="F450" s="15"/>
      <c r="G450" s="15"/>
      <c r="H450" s="15"/>
      <c r="I450" s="14"/>
      <c r="J450" s="18" t="str">
        <f aca="false">IF($C450="","",IFERROR(INDEX(Parts!$E$5:$E$204,MATCH($C450,Parts!$A$5:$A$204,0)),""))</f>
        <v/>
      </c>
      <c r="K450" s="18" t="str">
        <f aca="false">IF($C450="","",IFERROR(N($F450)*INDEX(Parts!$F$5:$F$204,MATCH($C450,Parts!$A$5:$A$204,0))/60,""))</f>
        <v/>
      </c>
      <c r="L450" s="19" t="str">
        <f aca="false">IF(OR($C450="",N($F450)=0),"",N($H450)*60/$F450)</f>
        <v/>
      </c>
      <c r="M450" s="20" t="str">
        <f aca="false">IF(OR($C450="",N(J450)=0,$G450=""),"",($G450-J450)/J450)</f>
        <v/>
      </c>
      <c r="N450" s="20" t="str">
        <f aca="false">IF(OR($C450="",N(K450)=0,$H450=""),"",($H450-K450)/K450)</f>
        <v/>
      </c>
      <c r="O450" s="21" t="str">
        <f aca="false">IF($C450="","",IF(ISNA(MATCH($C450,Parts!$A$5:$A$204,0)),"Part not found",IF(OR(N(M450)&gt;'Part Summary'!$B$4,N(N450)&gt;'Part Summary'!$B$4),"OVER QUOTE",IF(AND(M450&lt;&gt;"",N450&lt;&gt;"",M450&lt;-'Part Summary'!$B$4,N450&lt;-'Part Summary'!$B$4),"Faster than quoted","OK"))))</f>
        <v/>
      </c>
    </row>
    <row r="451" customFormat="false" ht="15" hidden="false" customHeight="false" outlineLevel="0" collapsed="false">
      <c r="A451" s="17"/>
      <c r="B451" s="14"/>
      <c r="C451" s="14"/>
      <c r="D451" s="14"/>
      <c r="E451" s="14"/>
      <c r="F451" s="15"/>
      <c r="G451" s="15"/>
      <c r="H451" s="15"/>
      <c r="I451" s="14"/>
      <c r="J451" s="18" t="str">
        <f aca="false">IF($C451="","",IFERROR(INDEX(Parts!$E$5:$E$204,MATCH($C451,Parts!$A$5:$A$204,0)),""))</f>
        <v/>
      </c>
      <c r="K451" s="18" t="str">
        <f aca="false">IF($C451="","",IFERROR(N($F451)*INDEX(Parts!$F$5:$F$204,MATCH($C451,Parts!$A$5:$A$204,0))/60,""))</f>
        <v/>
      </c>
      <c r="L451" s="19" t="str">
        <f aca="false">IF(OR($C451="",N($F451)=0),"",N($H451)*60/$F451)</f>
        <v/>
      </c>
      <c r="M451" s="20" t="str">
        <f aca="false">IF(OR($C451="",N(J451)=0,$G451=""),"",($G451-J451)/J451)</f>
        <v/>
      </c>
      <c r="N451" s="20" t="str">
        <f aca="false">IF(OR($C451="",N(K451)=0,$H451=""),"",($H451-K451)/K451)</f>
        <v/>
      </c>
      <c r="O451" s="21" t="str">
        <f aca="false">IF($C451="","",IF(ISNA(MATCH($C451,Parts!$A$5:$A$204,0)),"Part not found",IF(OR(N(M451)&gt;'Part Summary'!$B$4,N(N451)&gt;'Part Summary'!$B$4),"OVER QUOTE",IF(AND(M451&lt;&gt;"",N451&lt;&gt;"",M451&lt;-'Part Summary'!$B$4,N451&lt;-'Part Summary'!$B$4),"Faster than quoted","OK"))))</f>
        <v/>
      </c>
    </row>
    <row r="452" customFormat="false" ht="15" hidden="false" customHeight="false" outlineLevel="0" collapsed="false">
      <c r="A452" s="17"/>
      <c r="B452" s="14"/>
      <c r="C452" s="14"/>
      <c r="D452" s="14"/>
      <c r="E452" s="14"/>
      <c r="F452" s="15"/>
      <c r="G452" s="15"/>
      <c r="H452" s="15"/>
      <c r="I452" s="14"/>
      <c r="J452" s="18" t="str">
        <f aca="false">IF($C452="","",IFERROR(INDEX(Parts!$E$5:$E$204,MATCH($C452,Parts!$A$5:$A$204,0)),""))</f>
        <v/>
      </c>
      <c r="K452" s="18" t="str">
        <f aca="false">IF($C452="","",IFERROR(N($F452)*INDEX(Parts!$F$5:$F$204,MATCH($C452,Parts!$A$5:$A$204,0))/60,""))</f>
        <v/>
      </c>
      <c r="L452" s="19" t="str">
        <f aca="false">IF(OR($C452="",N($F452)=0),"",N($H452)*60/$F452)</f>
        <v/>
      </c>
      <c r="M452" s="20" t="str">
        <f aca="false">IF(OR($C452="",N(J452)=0,$G452=""),"",($G452-J452)/J452)</f>
        <v/>
      </c>
      <c r="N452" s="20" t="str">
        <f aca="false">IF(OR($C452="",N(K452)=0,$H452=""),"",($H452-K452)/K452)</f>
        <v/>
      </c>
      <c r="O452" s="21" t="str">
        <f aca="false">IF($C452="","",IF(ISNA(MATCH($C452,Parts!$A$5:$A$204,0)),"Part not found",IF(OR(N(M452)&gt;'Part Summary'!$B$4,N(N452)&gt;'Part Summary'!$B$4),"OVER QUOTE",IF(AND(M452&lt;&gt;"",N452&lt;&gt;"",M452&lt;-'Part Summary'!$B$4,N452&lt;-'Part Summary'!$B$4),"Faster than quoted","OK"))))</f>
        <v/>
      </c>
    </row>
    <row r="453" customFormat="false" ht="15" hidden="false" customHeight="false" outlineLevel="0" collapsed="false">
      <c r="A453" s="17"/>
      <c r="B453" s="14"/>
      <c r="C453" s="14"/>
      <c r="D453" s="14"/>
      <c r="E453" s="14"/>
      <c r="F453" s="15"/>
      <c r="G453" s="15"/>
      <c r="H453" s="15"/>
      <c r="I453" s="14"/>
      <c r="J453" s="18" t="str">
        <f aca="false">IF($C453="","",IFERROR(INDEX(Parts!$E$5:$E$204,MATCH($C453,Parts!$A$5:$A$204,0)),""))</f>
        <v/>
      </c>
      <c r="K453" s="18" t="str">
        <f aca="false">IF($C453="","",IFERROR(N($F453)*INDEX(Parts!$F$5:$F$204,MATCH($C453,Parts!$A$5:$A$204,0))/60,""))</f>
        <v/>
      </c>
      <c r="L453" s="19" t="str">
        <f aca="false">IF(OR($C453="",N($F453)=0),"",N($H453)*60/$F453)</f>
        <v/>
      </c>
      <c r="M453" s="20" t="str">
        <f aca="false">IF(OR($C453="",N(J453)=0,$G453=""),"",($G453-J453)/J453)</f>
        <v/>
      </c>
      <c r="N453" s="20" t="str">
        <f aca="false">IF(OR($C453="",N(K453)=0,$H453=""),"",($H453-K453)/K453)</f>
        <v/>
      </c>
      <c r="O453" s="21" t="str">
        <f aca="false">IF($C453="","",IF(ISNA(MATCH($C453,Parts!$A$5:$A$204,0)),"Part not found",IF(OR(N(M453)&gt;'Part Summary'!$B$4,N(N453)&gt;'Part Summary'!$B$4),"OVER QUOTE",IF(AND(M453&lt;&gt;"",N453&lt;&gt;"",M453&lt;-'Part Summary'!$B$4,N453&lt;-'Part Summary'!$B$4),"Faster than quoted","OK"))))</f>
        <v/>
      </c>
    </row>
    <row r="454" customFormat="false" ht="15" hidden="false" customHeight="false" outlineLevel="0" collapsed="false">
      <c r="A454" s="17"/>
      <c r="B454" s="14"/>
      <c r="C454" s="14"/>
      <c r="D454" s="14"/>
      <c r="E454" s="14"/>
      <c r="F454" s="15"/>
      <c r="G454" s="15"/>
      <c r="H454" s="15"/>
      <c r="I454" s="14"/>
      <c r="J454" s="18" t="str">
        <f aca="false">IF($C454="","",IFERROR(INDEX(Parts!$E$5:$E$204,MATCH($C454,Parts!$A$5:$A$204,0)),""))</f>
        <v/>
      </c>
      <c r="K454" s="18" t="str">
        <f aca="false">IF($C454="","",IFERROR(N($F454)*INDEX(Parts!$F$5:$F$204,MATCH($C454,Parts!$A$5:$A$204,0))/60,""))</f>
        <v/>
      </c>
      <c r="L454" s="19" t="str">
        <f aca="false">IF(OR($C454="",N($F454)=0),"",N($H454)*60/$F454)</f>
        <v/>
      </c>
      <c r="M454" s="20" t="str">
        <f aca="false">IF(OR($C454="",N(J454)=0,$G454=""),"",($G454-J454)/J454)</f>
        <v/>
      </c>
      <c r="N454" s="20" t="str">
        <f aca="false">IF(OR($C454="",N(K454)=0,$H454=""),"",($H454-K454)/K454)</f>
        <v/>
      </c>
      <c r="O454" s="21" t="str">
        <f aca="false">IF($C454="","",IF(ISNA(MATCH($C454,Parts!$A$5:$A$204,0)),"Part not found",IF(OR(N(M454)&gt;'Part Summary'!$B$4,N(N454)&gt;'Part Summary'!$B$4),"OVER QUOTE",IF(AND(M454&lt;&gt;"",N454&lt;&gt;"",M454&lt;-'Part Summary'!$B$4,N454&lt;-'Part Summary'!$B$4),"Faster than quoted","OK"))))</f>
        <v/>
      </c>
    </row>
    <row r="455" customFormat="false" ht="15" hidden="false" customHeight="false" outlineLevel="0" collapsed="false">
      <c r="A455" s="17"/>
      <c r="B455" s="14"/>
      <c r="C455" s="14"/>
      <c r="D455" s="14"/>
      <c r="E455" s="14"/>
      <c r="F455" s="15"/>
      <c r="G455" s="15"/>
      <c r="H455" s="15"/>
      <c r="I455" s="14"/>
      <c r="J455" s="18" t="str">
        <f aca="false">IF($C455="","",IFERROR(INDEX(Parts!$E$5:$E$204,MATCH($C455,Parts!$A$5:$A$204,0)),""))</f>
        <v/>
      </c>
      <c r="K455" s="18" t="str">
        <f aca="false">IF($C455="","",IFERROR(N($F455)*INDEX(Parts!$F$5:$F$204,MATCH($C455,Parts!$A$5:$A$204,0))/60,""))</f>
        <v/>
      </c>
      <c r="L455" s="19" t="str">
        <f aca="false">IF(OR($C455="",N($F455)=0),"",N($H455)*60/$F455)</f>
        <v/>
      </c>
      <c r="M455" s="20" t="str">
        <f aca="false">IF(OR($C455="",N(J455)=0,$G455=""),"",($G455-J455)/J455)</f>
        <v/>
      </c>
      <c r="N455" s="20" t="str">
        <f aca="false">IF(OR($C455="",N(K455)=0,$H455=""),"",($H455-K455)/K455)</f>
        <v/>
      </c>
      <c r="O455" s="21" t="str">
        <f aca="false">IF($C455="","",IF(ISNA(MATCH($C455,Parts!$A$5:$A$204,0)),"Part not found",IF(OR(N(M455)&gt;'Part Summary'!$B$4,N(N455)&gt;'Part Summary'!$B$4),"OVER QUOTE",IF(AND(M455&lt;&gt;"",N455&lt;&gt;"",M455&lt;-'Part Summary'!$B$4,N455&lt;-'Part Summary'!$B$4),"Faster than quoted","OK"))))</f>
        <v/>
      </c>
    </row>
    <row r="456" customFormat="false" ht="15" hidden="false" customHeight="false" outlineLevel="0" collapsed="false">
      <c r="A456" s="17"/>
      <c r="B456" s="14"/>
      <c r="C456" s="14"/>
      <c r="D456" s="14"/>
      <c r="E456" s="14"/>
      <c r="F456" s="15"/>
      <c r="G456" s="15"/>
      <c r="H456" s="15"/>
      <c r="I456" s="14"/>
      <c r="J456" s="18" t="str">
        <f aca="false">IF($C456="","",IFERROR(INDEX(Parts!$E$5:$E$204,MATCH($C456,Parts!$A$5:$A$204,0)),""))</f>
        <v/>
      </c>
      <c r="K456" s="18" t="str">
        <f aca="false">IF($C456="","",IFERROR(N($F456)*INDEX(Parts!$F$5:$F$204,MATCH($C456,Parts!$A$5:$A$204,0))/60,""))</f>
        <v/>
      </c>
      <c r="L456" s="19" t="str">
        <f aca="false">IF(OR($C456="",N($F456)=0),"",N($H456)*60/$F456)</f>
        <v/>
      </c>
      <c r="M456" s="20" t="str">
        <f aca="false">IF(OR($C456="",N(J456)=0,$G456=""),"",($G456-J456)/J456)</f>
        <v/>
      </c>
      <c r="N456" s="20" t="str">
        <f aca="false">IF(OR($C456="",N(K456)=0,$H456=""),"",($H456-K456)/K456)</f>
        <v/>
      </c>
      <c r="O456" s="21" t="str">
        <f aca="false">IF($C456="","",IF(ISNA(MATCH($C456,Parts!$A$5:$A$204,0)),"Part not found",IF(OR(N(M456)&gt;'Part Summary'!$B$4,N(N456)&gt;'Part Summary'!$B$4),"OVER QUOTE",IF(AND(M456&lt;&gt;"",N456&lt;&gt;"",M456&lt;-'Part Summary'!$B$4,N456&lt;-'Part Summary'!$B$4),"Faster than quoted","OK"))))</f>
        <v/>
      </c>
    </row>
    <row r="457" customFormat="false" ht="15" hidden="false" customHeight="false" outlineLevel="0" collapsed="false">
      <c r="A457" s="17"/>
      <c r="B457" s="14"/>
      <c r="C457" s="14"/>
      <c r="D457" s="14"/>
      <c r="E457" s="14"/>
      <c r="F457" s="15"/>
      <c r="G457" s="15"/>
      <c r="H457" s="15"/>
      <c r="I457" s="14"/>
      <c r="J457" s="18" t="str">
        <f aca="false">IF($C457="","",IFERROR(INDEX(Parts!$E$5:$E$204,MATCH($C457,Parts!$A$5:$A$204,0)),""))</f>
        <v/>
      </c>
      <c r="K457" s="18" t="str">
        <f aca="false">IF($C457="","",IFERROR(N($F457)*INDEX(Parts!$F$5:$F$204,MATCH($C457,Parts!$A$5:$A$204,0))/60,""))</f>
        <v/>
      </c>
      <c r="L457" s="19" t="str">
        <f aca="false">IF(OR($C457="",N($F457)=0),"",N($H457)*60/$F457)</f>
        <v/>
      </c>
      <c r="M457" s="20" t="str">
        <f aca="false">IF(OR($C457="",N(J457)=0,$G457=""),"",($G457-J457)/J457)</f>
        <v/>
      </c>
      <c r="N457" s="20" t="str">
        <f aca="false">IF(OR($C457="",N(K457)=0,$H457=""),"",($H457-K457)/K457)</f>
        <v/>
      </c>
      <c r="O457" s="21" t="str">
        <f aca="false">IF($C457="","",IF(ISNA(MATCH($C457,Parts!$A$5:$A$204,0)),"Part not found",IF(OR(N(M457)&gt;'Part Summary'!$B$4,N(N457)&gt;'Part Summary'!$B$4),"OVER QUOTE",IF(AND(M457&lt;&gt;"",N457&lt;&gt;"",M457&lt;-'Part Summary'!$B$4,N457&lt;-'Part Summary'!$B$4),"Faster than quoted","OK"))))</f>
        <v/>
      </c>
    </row>
    <row r="458" customFormat="false" ht="15" hidden="false" customHeight="false" outlineLevel="0" collapsed="false">
      <c r="A458" s="17"/>
      <c r="B458" s="14"/>
      <c r="C458" s="14"/>
      <c r="D458" s="14"/>
      <c r="E458" s="14"/>
      <c r="F458" s="15"/>
      <c r="G458" s="15"/>
      <c r="H458" s="15"/>
      <c r="I458" s="14"/>
      <c r="J458" s="18" t="str">
        <f aca="false">IF($C458="","",IFERROR(INDEX(Parts!$E$5:$E$204,MATCH($C458,Parts!$A$5:$A$204,0)),""))</f>
        <v/>
      </c>
      <c r="K458" s="18" t="str">
        <f aca="false">IF($C458="","",IFERROR(N($F458)*INDEX(Parts!$F$5:$F$204,MATCH($C458,Parts!$A$5:$A$204,0))/60,""))</f>
        <v/>
      </c>
      <c r="L458" s="19" t="str">
        <f aca="false">IF(OR($C458="",N($F458)=0),"",N($H458)*60/$F458)</f>
        <v/>
      </c>
      <c r="M458" s="20" t="str">
        <f aca="false">IF(OR($C458="",N(J458)=0,$G458=""),"",($G458-J458)/J458)</f>
        <v/>
      </c>
      <c r="N458" s="20" t="str">
        <f aca="false">IF(OR($C458="",N(K458)=0,$H458=""),"",($H458-K458)/K458)</f>
        <v/>
      </c>
      <c r="O458" s="21" t="str">
        <f aca="false">IF($C458="","",IF(ISNA(MATCH($C458,Parts!$A$5:$A$204,0)),"Part not found",IF(OR(N(M458)&gt;'Part Summary'!$B$4,N(N458)&gt;'Part Summary'!$B$4),"OVER QUOTE",IF(AND(M458&lt;&gt;"",N458&lt;&gt;"",M458&lt;-'Part Summary'!$B$4,N458&lt;-'Part Summary'!$B$4),"Faster than quoted","OK"))))</f>
        <v/>
      </c>
    </row>
    <row r="459" customFormat="false" ht="15" hidden="false" customHeight="false" outlineLevel="0" collapsed="false">
      <c r="A459" s="17"/>
      <c r="B459" s="14"/>
      <c r="C459" s="14"/>
      <c r="D459" s="14"/>
      <c r="E459" s="14"/>
      <c r="F459" s="15"/>
      <c r="G459" s="15"/>
      <c r="H459" s="15"/>
      <c r="I459" s="14"/>
      <c r="J459" s="18" t="str">
        <f aca="false">IF($C459="","",IFERROR(INDEX(Parts!$E$5:$E$204,MATCH($C459,Parts!$A$5:$A$204,0)),""))</f>
        <v/>
      </c>
      <c r="K459" s="18" t="str">
        <f aca="false">IF($C459="","",IFERROR(N($F459)*INDEX(Parts!$F$5:$F$204,MATCH($C459,Parts!$A$5:$A$204,0))/60,""))</f>
        <v/>
      </c>
      <c r="L459" s="19" t="str">
        <f aca="false">IF(OR($C459="",N($F459)=0),"",N($H459)*60/$F459)</f>
        <v/>
      </c>
      <c r="M459" s="20" t="str">
        <f aca="false">IF(OR($C459="",N(J459)=0,$G459=""),"",($G459-J459)/J459)</f>
        <v/>
      </c>
      <c r="N459" s="20" t="str">
        <f aca="false">IF(OR($C459="",N(K459)=0,$H459=""),"",($H459-K459)/K459)</f>
        <v/>
      </c>
      <c r="O459" s="21" t="str">
        <f aca="false">IF($C459="","",IF(ISNA(MATCH($C459,Parts!$A$5:$A$204,0)),"Part not found",IF(OR(N(M459)&gt;'Part Summary'!$B$4,N(N459)&gt;'Part Summary'!$B$4),"OVER QUOTE",IF(AND(M459&lt;&gt;"",N459&lt;&gt;"",M459&lt;-'Part Summary'!$B$4,N459&lt;-'Part Summary'!$B$4),"Faster than quoted","OK"))))</f>
        <v/>
      </c>
    </row>
    <row r="460" customFormat="false" ht="15" hidden="false" customHeight="false" outlineLevel="0" collapsed="false">
      <c r="A460" s="17"/>
      <c r="B460" s="14"/>
      <c r="C460" s="14"/>
      <c r="D460" s="14"/>
      <c r="E460" s="14"/>
      <c r="F460" s="15"/>
      <c r="G460" s="15"/>
      <c r="H460" s="15"/>
      <c r="I460" s="14"/>
      <c r="J460" s="18" t="str">
        <f aca="false">IF($C460="","",IFERROR(INDEX(Parts!$E$5:$E$204,MATCH($C460,Parts!$A$5:$A$204,0)),""))</f>
        <v/>
      </c>
      <c r="K460" s="18" t="str">
        <f aca="false">IF($C460="","",IFERROR(N($F460)*INDEX(Parts!$F$5:$F$204,MATCH($C460,Parts!$A$5:$A$204,0))/60,""))</f>
        <v/>
      </c>
      <c r="L460" s="19" t="str">
        <f aca="false">IF(OR($C460="",N($F460)=0),"",N($H460)*60/$F460)</f>
        <v/>
      </c>
      <c r="M460" s="20" t="str">
        <f aca="false">IF(OR($C460="",N(J460)=0,$G460=""),"",($G460-J460)/J460)</f>
        <v/>
      </c>
      <c r="N460" s="20" t="str">
        <f aca="false">IF(OR($C460="",N(K460)=0,$H460=""),"",($H460-K460)/K460)</f>
        <v/>
      </c>
      <c r="O460" s="21" t="str">
        <f aca="false">IF($C460="","",IF(ISNA(MATCH($C460,Parts!$A$5:$A$204,0)),"Part not found",IF(OR(N(M460)&gt;'Part Summary'!$B$4,N(N460)&gt;'Part Summary'!$B$4),"OVER QUOTE",IF(AND(M460&lt;&gt;"",N460&lt;&gt;"",M460&lt;-'Part Summary'!$B$4,N460&lt;-'Part Summary'!$B$4),"Faster than quoted","OK"))))</f>
        <v/>
      </c>
    </row>
    <row r="461" customFormat="false" ht="15" hidden="false" customHeight="false" outlineLevel="0" collapsed="false">
      <c r="A461" s="17"/>
      <c r="B461" s="14"/>
      <c r="C461" s="14"/>
      <c r="D461" s="14"/>
      <c r="E461" s="14"/>
      <c r="F461" s="15"/>
      <c r="G461" s="15"/>
      <c r="H461" s="15"/>
      <c r="I461" s="14"/>
      <c r="J461" s="18" t="str">
        <f aca="false">IF($C461="","",IFERROR(INDEX(Parts!$E$5:$E$204,MATCH($C461,Parts!$A$5:$A$204,0)),""))</f>
        <v/>
      </c>
      <c r="K461" s="18" t="str">
        <f aca="false">IF($C461="","",IFERROR(N($F461)*INDEX(Parts!$F$5:$F$204,MATCH($C461,Parts!$A$5:$A$204,0))/60,""))</f>
        <v/>
      </c>
      <c r="L461" s="19" t="str">
        <f aca="false">IF(OR($C461="",N($F461)=0),"",N($H461)*60/$F461)</f>
        <v/>
      </c>
      <c r="M461" s="20" t="str">
        <f aca="false">IF(OR($C461="",N(J461)=0,$G461=""),"",($G461-J461)/J461)</f>
        <v/>
      </c>
      <c r="N461" s="20" t="str">
        <f aca="false">IF(OR($C461="",N(K461)=0,$H461=""),"",($H461-K461)/K461)</f>
        <v/>
      </c>
      <c r="O461" s="21" t="str">
        <f aca="false">IF($C461="","",IF(ISNA(MATCH($C461,Parts!$A$5:$A$204,0)),"Part not found",IF(OR(N(M461)&gt;'Part Summary'!$B$4,N(N461)&gt;'Part Summary'!$B$4),"OVER QUOTE",IF(AND(M461&lt;&gt;"",N461&lt;&gt;"",M461&lt;-'Part Summary'!$B$4,N461&lt;-'Part Summary'!$B$4),"Faster than quoted","OK"))))</f>
        <v/>
      </c>
    </row>
    <row r="462" customFormat="false" ht="15" hidden="false" customHeight="false" outlineLevel="0" collapsed="false">
      <c r="A462" s="17"/>
      <c r="B462" s="14"/>
      <c r="C462" s="14"/>
      <c r="D462" s="14"/>
      <c r="E462" s="14"/>
      <c r="F462" s="15"/>
      <c r="G462" s="15"/>
      <c r="H462" s="15"/>
      <c r="I462" s="14"/>
      <c r="J462" s="18" t="str">
        <f aca="false">IF($C462="","",IFERROR(INDEX(Parts!$E$5:$E$204,MATCH($C462,Parts!$A$5:$A$204,0)),""))</f>
        <v/>
      </c>
      <c r="K462" s="18" t="str">
        <f aca="false">IF($C462="","",IFERROR(N($F462)*INDEX(Parts!$F$5:$F$204,MATCH($C462,Parts!$A$5:$A$204,0))/60,""))</f>
        <v/>
      </c>
      <c r="L462" s="19" t="str">
        <f aca="false">IF(OR($C462="",N($F462)=0),"",N($H462)*60/$F462)</f>
        <v/>
      </c>
      <c r="M462" s="20" t="str">
        <f aca="false">IF(OR($C462="",N(J462)=0,$G462=""),"",($G462-J462)/J462)</f>
        <v/>
      </c>
      <c r="N462" s="20" t="str">
        <f aca="false">IF(OR($C462="",N(K462)=0,$H462=""),"",($H462-K462)/K462)</f>
        <v/>
      </c>
      <c r="O462" s="21" t="str">
        <f aca="false">IF($C462="","",IF(ISNA(MATCH($C462,Parts!$A$5:$A$204,0)),"Part not found",IF(OR(N(M462)&gt;'Part Summary'!$B$4,N(N462)&gt;'Part Summary'!$B$4),"OVER QUOTE",IF(AND(M462&lt;&gt;"",N462&lt;&gt;"",M462&lt;-'Part Summary'!$B$4,N462&lt;-'Part Summary'!$B$4),"Faster than quoted","OK"))))</f>
        <v/>
      </c>
    </row>
    <row r="463" customFormat="false" ht="15" hidden="false" customHeight="false" outlineLevel="0" collapsed="false">
      <c r="A463" s="17"/>
      <c r="B463" s="14"/>
      <c r="C463" s="14"/>
      <c r="D463" s="14"/>
      <c r="E463" s="14"/>
      <c r="F463" s="15"/>
      <c r="G463" s="15"/>
      <c r="H463" s="15"/>
      <c r="I463" s="14"/>
      <c r="J463" s="18" t="str">
        <f aca="false">IF($C463="","",IFERROR(INDEX(Parts!$E$5:$E$204,MATCH($C463,Parts!$A$5:$A$204,0)),""))</f>
        <v/>
      </c>
      <c r="K463" s="18" t="str">
        <f aca="false">IF($C463="","",IFERROR(N($F463)*INDEX(Parts!$F$5:$F$204,MATCH($C463,Parts!$A$5:$A$204,0))/60,""))</f>
        <v/>
      </c>
      <c r="L463" s="19" t="str">
        <f aca="false">IF(OR($C463="",N($F463)=0),"",N($H463)*60/$F463)</f>
        <v/>
      </c>
      <c r="M463" s="20" t="str">
        <f aca="false">IF(OR($C463="",N(J463)=0,$G463=""),"",($G463-J463)/J463)</f>
        <v/>
      </c>
      <c r="N463" s="20" t="str">
        <f aca="false">IF(OR($C463="",N(K463)=0,$H463=""),"",($H463-K463)/K463)</f>
        <v/>
      </c>
      <c r="O463" s="21" t="str">
        <f aca="false">IF($C463="","",IF(ISNA(MATCH($C463,Parts!$A$5:$A$204,0)),"Part not found",IF(OR(N(M463)&gt;'Part Summary'!$B$4,N(N463)&gt;'Part Summary'!$B$4),"OVER QUOTE",IF(AND(M463&lt;&gt;"",N463&lt;&gt;"",M463&lt;-'Part Summary'!$B$4,N463&lt;-'Part Summary'!$B$4),"Faster than quoted","OK"))))</f>
        <v/>
      </c>
    </row>
    <row r="464" customFormat="false" ht="15" hidden="false" customHeight="false" outlineLevel="0" collapsed="false">
      <c r="A464" s="17"/>
      <c r="B464" s="14"/>
      <c r="C464" s="14"/>
      <c r="D464" s="14"/>
      <c r="E464" s="14"/>
      <c r="F464" s="15"/>
      <c r="G464" s="15"/>
      <c r="H464" s="15"/>
      <c r="I464" s="14"/>
      <c r="J464" s="18" t="str">
        <f aca="false">IF($C464="","",IFERROR(INDEX(Parts!$E$5:$E$204,MATCH($C464,Parts!$A$5:$A$204,0)),""))</f>
        <v/>
      </c>
      <c r="K464" s="18" t="str">
        <f aca="false">IF($C464="","",IFERROR(N($F464)*INDEX(Parts!$F$5:$F$204,MATCH($C464,Parts!$A$5:$A$204,0))/60,""))</f>
        <v/>
      </c>
      <c r="L464" s="19" t="str">
        <f aca="false">IF(OR($C464="",N($F464)=0),"",N($H464)*60/$F464)</f>
        <v/>
      </c>
      <c r="M464" s="20" t="str">
        <f aca="false">IF(OR($C464="",N(J464)=0,$G464=""),"",($G464-J464)/J464)</f>
        <v/>
      </c>
      <c r="N464" s="20" t="str">
        <f aca="false">IF(OR($C464="",N(K464)=0,$H464=""),"",($H464-K464)/K464)</f>
        <v/>
      </c>
      <c r="O464" s="21" t="str">
        <f aca="false">IF($C464="","",IF(ISNA(MATCH($C464,Parts!$A$5:$A$204,0)),"Part not found",IF(OR(N(M464)&gt;'Part Summary'!$B$4,N(N464)&gt;'Part Summary'!$B$4),"OVER QUOTE",IF(AND(M464&lt;&gt;"",N464&lt;&gt;"",M464&lt;-'Part Summary'!$B$4,N464&lt;-'Part Summary'!$B$4),"Faster than quoted","OK"))))</f>
        <v/>
      </c>
    </row>
    <row r="465" customFormat="false" ht="15" hidden="false" customHeight="false" outlineLevel="0" collapsed="false">
      <c r="A465" s="17"/>
      <c r="B465" s="14"/>
      <c r="C465" s="14"/>
      <c r="D465" s="14"/>
      <c r="E465" s="14"/>
      <c r="F465" s="15"/>
      <c r="G465" s="15"/>
      <c r="H465" s="15"/>
      <c r="I465" s="14"/>
      <c r="J465" s="18" t="str">
        <f aca="false">IF($C465="","",IFERROR(INDEX(Parts!$E$5:$E$204,MATCH($C465,Parts!$A$5:$A$204,0)),""))</f>
        <v/>
      </c>
      <c r="K465" s="18" t="str">
        <f aca="false">IF($C465="","",IFERROR(N($F465)*INDEX(Parts!$F$5:$F$204,MATCH($C465,Parts!$A$5:$A$204,0))/60,""))</f>
        <v/>
      </c>
      <c r="L465" s="19" t="str">
        <f aca="false">IF(OR($C465="",N($F465)=0),"",N($H465)*60/$F465)</f>
        <v/>
      </c>
      <c r="M465" s="20" t="str">
        <f aca="false">IF(OR($C465="",N(J465)=0,$G465=""),"",($G465-J465)/J465)</f>
        <v/>
      </c>
      <c r="N465" s="20" t="str">
        <f aca="false">IF(OR($C465="",N(K465)=0,$H465=""),"",($H465-K465)/K465)</f>
        <v/>
      </c>
      <c r="O465" s="21" t="str">
        <f aca="false">IF($C465="","",IF(ISNA(MATCH($C465,Parts!$A$5:$A$204,0)),"Part not found",IF(OR(N(M465)&gt;'Part Summary'!$B$4,N(N465)&gt;'Part Summary'!$B$4),"OVER QUOTE",IF(AND(M465&lt;&gt;"",N465&lt;&gt;"",M465&lt;-'Part Summary'!$B$4,N465&lt;-'Part Summary'!$B$4),"Faster than quoted","OK"))))</f>
        <v/>
      </c>
    </row>
    <row r="466" customFormat="false" ht="15" hidden="false" customHeight="false" outlineLevel="0" collapsed="false">
      <c r="A466" s="17"/>
      <c r="B466" s="14"/>
      <c r="C466" s="14"/>
      <c r="D466" s="14"/>
      <c r="E466" s="14"/>
      <c r="F466" s="15"/>
      <c r="G466" s="15"/>
      <c r="H466" s="15"/>
      <c r="I466" s="14"/>
      <c r="J466" s="18" t="str">
        <f aca="false">IF($C466="","",IFERROR(INDEX(Parts!$E$5:$E$204,MATCH($C466,Parts!$A$5:$A$204,0)),""))</f>
        <v/>
      </c>
      <c r="K466" s="18" t="str">
        <f aca="false">IF($C466="","",IFERROR(N($F466)*INDEX(Parts!$F$5:$F$204,MATCH($C466,Parts!$A$5:$A$204,0))/60,""))</f>
        <v/>
      </c>
      <c r="L466" s="19" t="str">
        <f aca="false">IF(OR($C466="",N($F466)=0),"",N($H466)*60/$F466)</f>
        <v/>
      </c>
      <c r="M466" s="20" t="str">
        <f aca="false">IF(OR($C466="",N(J466)=0,$G466=""),"",($G466-J466)/J466)</f>
        <v/>
      </c>
      <c r="N466" s="20" t="str">
        <f aca="false">IF(OR($C466="",N(K466)=0,$H466=""),"",($H466-K466)/K466)</f>
        <v/>
      </c>
      <c r="O466" s="21" t="str">
        <f aca="false">IF($C466="","",IF(ISNA(MATCH($C466,Parts!$A$5:$A$204,0)),"Part not found",IF(OR(N(M466)&gt;'Part Summary'!$B$4,N(N466)&gt;'Part Summary'!$B$4),"OVER QUOTE",IF(AND(M466&lt;&gt;"",N466&lt;&gt;"",M466&lt;-'Part Summary'!$B$4,N466&lt;-'Part Summary'!$B$4),"Faster than quoted","OK"))))</f>
        <v/>
      </c>
    </row>
    <row r="467" customFormat="false" ht="15" hidden="false" customHeight="false" outlineLevel="0" collapsed="false">
      <c r="A467" s="17"/>
      <c r="B467" s="14"/>
      <c r="C467" s="14"/>
      <c r="D467" s="14"/>
      <c r="E467" s="14"/>
      <c r="F467" s="15"/>
      <c r="G467" s="15"/>
      <c r="H467" s="15"/>
      <c r="I467" s="14"/>
      <c r="J467" s="18" t="str">
        <f aca="false">IF($C467="","",IFERROR(INDEX(Parts!$E$5:$E$204,MATCH($C467,Parts!$A$5:$A$204,0)),""))</f>
        <v/>
      </c>
      <c r="K467" s="18" t="str">
        <f aca="false">IF($C467="","",IFERROR(N($F467)*INDEX(Parts!$F$5:$F$204,MATCH($C467,Parts!$A$5:$A$204,0))/60,""))</f>
        <v/>
      </c>
      <c r="L467" s="19" t="str">
        <f aca="false">IF(OR($C467="",N($F467)=0),"",N($H467)*60/$F467)</f>
        <v/>
      </c>
      <c r="M467" s="20" t="str">
        <f aca="false">IF(OR($C467="",N(J467)=0,$G467=""),"",($G467-J467)/J467)</f>
        <v/>
      </c>
      <c r="N467" s="20" t="str">
        <f aca="false">IF(OR($C467="",N(K467)=0,$H467=""),"",($H467-K467)/K467)</f>
        <v/>
      </c>
      <c r="O467" s="21" t="str">
        <f aca="false">IF($C467="","",IF(ISNA(MATCH($C467,Parts!$A$5:$A$204,0)),"Part not found",IF(OR(N(M467)&gt;'Part Summary'!$B$4,N(N467)&gt;'Part Summary'!$B$4),"OVER QUOTE",IF(AND(M467&lt;&gt;"",N467&lt;&gt;"",M467&lt;-'Part Summary'!$B$4,N467&lt;-'Part Summary'!$B$4),"Faster than quoted","OK"))))</f>
        <v/>
      </c>
    </row>
    <row r="468" customFormat="false" ht="15" hidden="false" customHeight="false" outlineLevel="0" collapsed="false">
      <c r="A468" s="17"/>
      <c r="B468" s="14"/>
      <c r="C468" s="14"/>
      <c r="D468" s="14"/>
      <c r="E468" s="14"/>
      <c r="F468" s="15"/>
      <c r="G468" s="15"/>
      <c r="H468" s="15"/>
      <c r="I468" s="14"/>
      <c r="J468" s="18" t="str">
        <f aca="false">IF($C468="","",IFERROR(INDEX(Parts!$E$5:$E$204,MATCH($C468,Parts!$A$5:$A$204,0)),""))</f>
        <v/>
      </c>
      <c r="K468" s="18" t="str">
        <f aca="false">IF($C468="","",IFERROR(N($F468)*INDEX(Parts!$F$5:$F$204,MATCH($C468,Parts!$A$5:$A$204,0))/60,""))</f>
        <v/>
      </c>
      <c r="L468" s="19" t="str">
        <f aca="false">IF(OR($C468="",N($F468)=0),"",N($H468)*60/$F468)</f>
        <v/>
      </c>
      <c r="M468" s="20" t="str">
        <f aca="false">IF(OR($C468="",N(J468)=0,$G468=""),"",($G468-J468)/J468)</f>
        <v/>
      </c>
      <c r="N468" s="20" t="str">
        <f aca="false">IF(OR($C468="",N(K468)=0,$H468=""),"",($H468-K468)/K468)</f>
        <v/>
      </c>
      <c r="O468" s="21" t="str">
        <f aca="false">IF($C468="","",IF(ISNA(MATCH($C468,Parts!$A$5:$A$204,0)),"Part not found",IF(OR(N(M468)&gt;'Part Summary'!$B$4,N(N468)&gt;'Part Summary'!$B$4),"OVER QUOTE",IF(AND(M468&lt;&gt;"",N468&lt;&gt;"",M468&lt;-'Part Summary'!$B$4,N468&lt;-'Part Summary'!$B$4),"Faster than quoted","OK"))))</f>
        <v/>
      </c>
    </row>
    <row r="469" customFormat="false" ht="15" hidden="false" customHeight="false" outlineLevel="0" collapsed="false">
      <c r="A469" s="17"/>
      <c r="B469" s="14"/>
      <c r="C469" s="14"/>
      <c r="D469" s="14"/>
      <c r="E469" s="14"/>
      <c r="F469" s="15"/>
      <c r="G469" s="15"/>
      <c r="H469" s="15"/>
      <c r="I469" s="14"/>
      <c r="J469" s="18" t="str">
        <f aca="false">IF($C469="","",IFERROR(INDEX(Parts!$E$5:$E$204,MATCH($C469,Parts!$A$5:$A$204,0)),""))</f>
        <v/>
      </c>
      <c r="K469" s="18" t="str">
        <f aca="false">IF($C469="","",IFERROR(N($F469)*INDEX(Parts!$F$5:$F$204,MATCH($C469,Parts!$A$5:$A$204,0))/60,""))</f>
        <v/>
      </c>
      <c r="L469" s="19" t="str">
        <f aca="false">IF(OR($C469="",N($F469)=0),"",N($H469)*60/$F469)</f>
        <v/>
      </c>
      <c r="M469" s="20" t="str">
        <f aca="false">IF(OR($C469="",N(J469)=0,$G469=""),"",($G469-J469)/J469)</f>
        <v/>
      </c>
      <c r="N469" s="20" t="str">
        <f aca="false">IF(OR($C469="",N(K469)=0,$H469=""),"",($H469-K469)/K469)</f>
        <v/>
      </c>
      <c r="O469" s="21" t="str">
        <f aca="false">IF($C469="","",IF(ISNA(MATCH($C469,Parts!$A$5:$A$204,0)),"Part not found",IF(OR(N(M469)&gt;'Part Summary'!$B$4,N(N469)&gt;'Part Summary'!$B$4),"OVER QUOTE",IF(AND(M469&lt;&gt;"",N469&lt;&gt;"",M469&lt;-'Part Summary'!$B$4,N469&lt;-'Part Summary'!$B$4),"Faster than quoted","OK"))))</f>
        <v/>
      </c>
    </row>
    <row r="470" customFormat="false" ht="15" hidden="false" customHeight="false" outlineLevel="0" collapsed="false">
      <c r="A470" s="17"/>
      <c r="B470" s="14"/>
      <c r="C470" s="14"/>
      <c r="D470" s="14"/>
      <c r="E470" s="14"/>
      <c r="F470" s="15"/>
      <c r="G470" s="15"/>
      <c r="H470" s="15"/>
      <c r="I470" s="14"/>
      <c r="J470" s="18" t="str">
        <f aca="false">IF($C470="","",IFERROR(INDEX(Parts!$E$5:$E$204,MATCH($C470,Parts!$A$5:$A$204,0)),""))</f>
        <v/>
      </c>
      <c r="K470" s="18" t="str">
        <f aca="false">IF($C470="","",IFERROR(N($F470)*INDEX(Parts!$F$5:$F$204,MATCH($C470,Parts!$A$5:$A$204,0))/60,""))</f>
        <v/>
      </c>
      <c r="L470" s="19" t="str">
        <f aca="false">IF(OR($C470="",N($F470)=0),"",N($H470)*60/$F470)</f>
        <v/>
      </c>
      <c r="M470" s="20" t="str">
        <f aca="false">IF(OR($C470="",N(J470)=0,$G470=""),"",($G470-J470)/J470)</f>
        <v/>
      </c>
      <c r="N470" s="20" t="str">
        <f aca="false">IF(OR($C470="",N(K470)=0,$H470=""),"",($H470-K470)/K470)</f>
        <v/>
      </c>
      <c r="O470" s="21" t="str">
        <f aca="false">IF($C470="","",IF(ISNA(MATCH($C470,Parts!$A$5:$A$204,0)),"Part not found",IF(OR(N(M470)&gt;'Part Summary'!$B$4,N(N470)&gt;'Part Summary'!$B$4),"OVER QUOTE",IF(AND(M470&lt;&gt;"",N470&lt;&gt;"",M470&lt;-'Part Summary'!$B$4,N470&lt;-'Part Summary'!$B$4),"Faster than quoted","OK"))))</f>
        <v/>
      </c>
    </row>
    <row r="471" customFormat="false" ht="15" hidden="false" customHeight="false" outlineLevel="0" collapsed="false">
      <c r="A471" s="17"/>
      <c r="B471" s="14"/>
      <c r="C471" s="14"/>
      <c r="D471" s="14"/>
      <c r="E471" s="14"/>
      <c r="F471" s="15"/>
      <c r="G471" s="15"/>
      <c r="H471" s="15"/>
      <c r="I471" s="14"/>
      <c r="J471" s="18" t="str">
        <f aca="false">IF($C471="","",IFERROR(INDEX(Parts!$E$5:$E$204,MATCH($C471,Parts!$A$5:$A$204,0)),""))</f>
        <v/>
      </c>
      <c r="K471" s="18" t="str">
        <f aca="false">IF($C471="","",IFERROR(N($F471)*INDEX(Parts!$F$5:$F$204,MATCH($C471,Parts!$A$5:$A$204,0))/60,""))</f>
        <v/>
      </c>
      <c r="L471" s="19" t="str">
        <f aca="false">IF(OR($C471="",N($F471)=0),"",N($H471)*60/$F471)</f>
        <v/>
      </c>
      <c r="M471" s="20" t="str">
        <f aca="false">IF(OR($C471="",N(J471)=0,$G471=""),"",($G471-J471)/J471)</f>
        <v/>
      </c>
      <c r="N471" s="20" t="str">
        <f aca="false">IF(OR($C471="",N(K471)=0,$H471=""),"",($H471-K471)/K471)</f>
        <v/>
      </c>
      <c r="O471" s="21" t="str">
        <f aca="false">IF($C471="","",IF(ISNA(MATCH($C471,Parts!$A$5:$A$204,0)),"Part not found",IF(OR(N(M471)&gt;'Part Summary'!$B$4,N(N471)&gt;'Part Summary'!$B$4),"OVER QUOTE",IF(AND(M471&lt;&gt;"",N471&lt;&gt;"",M471&lt;-'Part Summary'!$B$4,N471&lt;-'Part Summary'!$B$4),"Faster than quoted","OK"))))</f>
        <v/>
      </c>
    </row>
    <row r="472" customFormat="false" ht="15" hidden="false" customHeight="false" outlineLevel="0" collapsed="false">
      <c r="A472" s="17"/>
      <c r="B472" s="14"/>
      <c r="C472" s="14"/>
      <c r="D472" s="14"/>
      <c r="E472" s="14"/>
      <c r="F472" s="15"/>
      <c r="G472" s="15"/>
      <c r="H472" s="15"/>
      <c r="I472" s="14"/>
      <c r="J472" s="18" t="str">
        <f aca="false">IF($C472="","",IFERROR(INDEX(Parts!$E$5:$E$204,MATCH($C472,Parts!$A$5:$A$204,0)),""))</f>
        <v/>
      </c>
      <c r="K472" s="18" t="str">
        <f aca="false">IF($C472="","",IFERROR(N($F472)*INDEX(Parts!$F$5:$F$204,MATCH($C472,Parts!$A$5:$A$204,0))/60,""))</f>
        <v/>
      </c>
      <c r="L472" s="19" t="str">
        <f aca="false">IF(OR($C472="",N($F472)=0),"",N($H472)*60/$F472)</f>
        <v/>
      </c>
      <c r="M472" s="20" t="str">
        <f aca="false">IF(OR($C472="",N(J472)=0,$G472=""),"",($G472-J472)/J472)</f>
        <v/>
      </c>
      <c r="N472" s="20" t="str">
        <f aca="false">IF(OR($C472="",N(K472)=0,$H472=""),"",($H472-K472)/K472)</f>
        <v/>
      </c>
      <c r="O472" s="21" t="str">
        <f aca="false">IF($C472="","",IF(ISNA(MATCH($C472,Parts!$A$5:$A$204,0)),"Part not found",IF(OR(N(M472)&gt;'Part Summary'!$B$4,N(N472)&gt;'Part Summary'!$B$4),"OVER QUOTE",IF(AND(M472&lt;&gt;"",N472&lt;&gt;"",M472&lt;-'Part Summary'!$B$4,N472&lt;-'Part Summary'!$B$4),"Faster than quoted","OK"))))</f>
        <v/>
      </c>
    </row>
    <row r="473" customFormat="false" ht="15" hidden="false" customHeight="false" outlineLevel="0" collapsed="false">
      <c r="A473" s="17"/>
      <c r="B473" s="14"/>
      <c r="C473" s="14"/>
      <c r="D473" s="14"/>
      <c r="E473" s="14"/>
      <c r="F473" s="15"/>
      <c r="G473" s="15"/>
      <c r="H473" s="15"/>
      <c r="I473" s="14"/>
      <c r="J473" s="18" t="str">
        <f aca="false">IF($C473="","",IFERROR(INDEX(Parts!$E$5:$E$204,MATCH($C473,Parts!$A$5:$A$204,0)),""))</f>
        <v/>
      </c>
      <c r="K473" s="18" t="str">
        <f aca="false">IF($C473="","",IFERROR(N($F473)*INDEX(Parts!$F$5:$F$204,MATCH($C473,Parts!$A$5:$A$204,0))/60,""))</f>
        <v/>
      </c>
      <c r="L473" s="19" t="str">
        <f aca="false">IF(OR($C473="",N($F473)=0),"",N($H473)*60/$F473)</f>
        <v/>
      </c>
      <c r="M473" s="20" t="str">
        <f aca="false">IF(OR($C473="",N(J473)=0,$G473=""),"",($G473-J473)/J473)</f>
        <v/>
      </c>
      <c r="N473" s="20" t="str">
        <f aca="false">IF(OR($C473="",N(K473)=0,$H473=""),"",($H473-K473)/K473)</f>
        <v/>
      </c>
      <c r="O473" s="21" t="str">
        <f aca="false">IF($C473="","",IF(ISNA(MATCH($C473,Parts!$A$5:$A$204,0)),"Part not found",IF(OR(N(M473)&gt;'Part Summary'!$B$4,N(N473)&gt;'Part Summary'!$B$4),"OVER QUOTE",IF(AND(M473&lt;&gt;"",N473&lt;&gt;"",M473&lt;-'Part Summary'!$B$4,N473&lt;-'Part Summary'!$B$4),"Faster than quoted","OK"))))</f>
        <v/>
      </c>
    </row>
    <row r="474" customFormat="false" ht="15" hidden="false" customHeight="false" outlineLevel="0" collapsed="false">
      <c r="A474" s="17"/>
      <c r="B474" s="14"/>
      <c r="C474" s="14"/>
      <c r="D474" s="14"/>
      <c r="E474" s="14"/>
      <c r="F474" s="15"/>
      <c r="G474" s="15"/>
      <c r="H474" s="15"/>
      <c r="I474" s="14"/>
      <c r="J474" s="18" t="str">
        <f aca="false">IF($C474="","",IFERROR(INDEX(Parts!$E$5:$E$204,MATCH($C474,Parts!$A$5:$A$204,0)),""))</f>
        <v/>
      </c>
      <c r="K474" s="18" t="str">
        <f aca="false">IF($C474="","",IFERROR(N($F474)*INDEX(Parts!$F$5:$F$204,MATCH($C474,Parts!$A$5:$A$204,0))/60,""))</f>
        <v/>
      </c>
      <c r="L474" s="19" t="str">
        <f aca="false">IF(OR($C474="",N($F474)=0),"",N($H474)*60/$F474)</f>
        <v/>
      </c>
      <c r="M474" s="20" t="str">
        <f aca="false">IF(OR($C474="",N(J474)=0,$G474=""),"",($G474-J474)/J474)</f>
        <v/>
      </c>
      <c r="N474" s="20" t="str">
        <f aca="false">IF(OR($C474="",N(K474)=0,$H474=""),"",($H474-K474)/K474)</f>
        <v/>
      </c>
      <c r="O474" s="21" t="str">
        <f aca="false">IF($C474="","",IF(ISNA(MATCH($C474,Parts!$A$5:$A$204,0)),"Part not found",IF(OR(N(M474)&gt;'Part Summary'!$B$4,N(N474)&gt;'Part Summary'!$B$4),"OVER QUOTE",IF(AND(M474&lt;&gt;"",N474&lt;&gt;"",M474&lt;-'Part Summary'!$B$4,N474&lt;-'Part Summary'!$B$4),"Faster than quoted","OK"))))</f>
        <v/>
      </c>
    </row>
    <row r="475" customFormat="false" ht="15" hidden="false" customHeight="false" outlineLevel="0" collapsed="false">
      <c r="A475" s="17"/>
      <c r="B475" s="14"/>
      <c r="C475" s="14"/>
      <c r="D475" s="14"/>
      <c r="E475" s="14"/>
      <c r="F475" s="15"/>
      <c r="G475" s="15"/>
      <c r="H475" s="15"/>
      <c r="I475" s="14"/>
      <c r="J475" s="18" t="str">
        <f aca="false">IF($C475="","",IFERROR(INDEX(Parts!$E$5:$E$204,MATCH($C475,Parts!$A$5:$A$204,0)),""))</f>
        <v/>
      </c>
      <c r="K475" s="18" t="str">
        <f aca="false">IF($C475="","",IFERROR(N($F475)*INDEX(Parts!$F$5:$F$204,MATCH($C475,Parts!$A$5:$A$204,0))/60,""))</f>
        <v/>
      </c>
      <c r="L475" s="19" t="str">
        <f aca="false">IF(OR($C475="",N($F475)=0),"",N($H475)*60/$F475)</f>
        <v/>
      </c>
      <c r="M475" s="20" t="str">
        <f aca="false">IF(OR($C475="",N(J475)=0,$G475=""),"",($G475-J475)/J475)</f>
        <v/>
      </c>
      <c r="N475" s="20" t="str">
        <f aca="false">IF(OR($C475="",N(K475)=0,$H475=""),"",($H475-K475)/K475)</f>
        <v/>
      </c>
      <c r="O475" s="21" t="str">
        <f aca="false">IF($C475="","",IF(ISNA(MATCH($C475,Parts!$A$5:$A$204,0)),"Part not found",IF(OR(N(M475)&gt;'Part Summary'!$B$4,N(N475)&gt;'Part Summary'!$B$4),"OVER QUOTE",IF(AND(M475&lt;&gt;"",N475&lt;&gt;"",M475&lt;-'Part Summary'!$B$4,N475&lt;-'Part Summary'!$B$4),"Faster than quoted","OK"))))</f>
        <v/>
      </c>
    </row>
    <row r="476" customFormat="false" ht="15" hidden="false" customHeight="false" outlineLevel="0" collapsed="false">
      <c r="A476" s="17"/>
      <c r="B476" s="14"/>
      <c r="C476" s="14"/>
      <c r="D476" s="14"/>
      <c r="E476" s="14"/>
      <c r="F476" s="15"/>
      <c r="G476" s="15"/>
      <c r="H476" s="15"/>
      <c r="I476" s="14"/>
      <c r="J476" s="18" t="str">
        <f aca="false">IF($C476="","",IFERROR(INDEX(Parts!$E$5:$E$204,MATCH($C476,Parts!$A$5:$A$204,0)),""))</f>
        <v/>
      </c>
      <c r="K476" s="18" t="str">
        <f aca="false">IF($C476="","",IFERROR(N($F476)*INDEX(Parts!$F$5:$F$204,MATCH($C476,Parts!$A$5:$A$204,0))/60,""))</f>
        <v/>
      </c>
      <c r="L476" s="19" t="str">
        <f aca="false">IF(OR($C476="",N($F476)=0),"",N($H476)*60/$F476)</f>
        <v/>
      </c>
      <c r="M476" s="20" t="str">
        <f aca="false">IF(OR($C476="",N(J476)=0,$G476=""),"",($G476-J476)/J476)</f>
        <v/>
      </c>
      <c r="N476" s="20" t="str">
        <f aca="false">IF(OR($C476="",N(K476)=0,$H476=""),"",($H476-K476)/K476)</f>
        <v/>
      </c>
      <c r="O476" s="21" t="str">
        <f aca="false">IF($C476="","",IF(ISNA(MATCH($C476,Parts!$A$5:$A$204,0)),"Part not found",IF(OR(N(M476)&gt;'Part Summary'!$B$4,N(N476)&gt;'Part Summary'!$B$4),"OVER QUOTE",IF(AND(M476&lt;&gt;"",N476&lt;&gt;"",M476&lt;-'Part Summary'!$B$4,N476&lt;-'Part Summary'!$B$4),"Faster than quoted","OK"))))</f>
        <v/>
      </c>
    </row>
    <row r="477" customFormat="false" ht="15" hidden="false" customHeight="false" outlineLevel="0" collapsed="false">
      <c r="A477" s="17"/>
      <c r="B477" s="14"/>
      <c r="C477" s="14"/>
      <c r="D477" s="14"/>
      <c r="E477" s="14"/>
      <c r="F477" s="15"/>
      <c r="G477" s="15"/>
      <c r="H477" s="15"/>
      <c r="I477" s="14"/>
      <c r="J477" s="18" t="str">
        <f aca="false">IF($C477="","",IFERROR(INDEX(Parts!$E$5:$E$204,MATCH($C477,Parts!$A$5:$A$204,0)),""))</f>
        <v/>
      </c>
      <c r="K477" s="18" t="str">
        <f aca="false">IF($C477="","",IFERROR(N($F477)*INDEX(Parts!$F$5:$F$204,MATCH($C477,Parts!$A$5:$A$204,0))/60,""))</f>
        <v/>
      </c>
      <c r="L477" s="19" t="str">
        <f aca="false">IF(OR($C477="",N($F477)=0),"",N($H477)*60/$F477)</f>
        <v/>
      </c>
      <c r="M477" s="20" t="str">
        <f aca="false">IF(OR($C477="",N(J477)=0,$G477=""),"",($G477-J477)/J477)</f>
        <v/>
      </c>
      <c r="N477" s="20" t="str">
        <f aca="false">IF(OR($C477="",N(K477)=0,$H477=""),"",($H477-K477)/K477)</f>
        <v/>
      </c>
      <c r="O477" s="21" t="str">
        <f aca="false">IF($C477="","",IF(ISNA(MATCH($C477,Parts!$A$5:$A$204,0)),"Part not found",IF(OR(N(M477)&gt;'Part Summary'!$B$4,N(N477)&gt;'Part Summary'!$B$4),"OVER QUOTE",IF(AND(M477&lt;&gt;"",N477&lt;&gt;"",M477&lt;-'Part Summary'!$B$4,N477&lt;-'Part Summary'!$B$4),"Faster than quoted","OK"))))</f>
        <v/>
      </c>
    </row>
    <row r="478" customFormat="false" ht="15" hidden="false" customHeight="false" outlineLevel="0" collapsed="false">
      <c r="A478" s="17"/>
      <c r="B478" s="14"/>
      <c r="C478" s="14"/>
      <c r="D478" s="14"/>
      <c r="E478" s="14"/>
      <c r="F478" s="15"/>
      <c r="G478" s="15"/>
      <c r="H478" s="15"/>
      <c r="I478" s="14"/>
      <c r="J478" s="18" t="str">
        <f aca="false">IF($C478="","",IFERROR(INDEX(Parts!$E$5:$E$204,MATCH($C478,Parts!$A$5:$A$204,0)),""))</f>
        <v/>
      </c>
      <c r="K478" s="18" t="str">
        <f aca="false">IF($C478="","",IFERROR(N($F478)*INDEX(Parts!$F$5:$F$204,MATCH($C478,Parts!$A$5:$A$204,0))/60,""))</f>
        <v/>
      </c>
      <c r="L478" s="19" t="str">
        <f aca="false">IF(OR($C478="",N($F478)=0),"",N($H478)*60/$F478)</f>
        <v/>
      </c>
      <c r="M478" s="20" t="str">
        <f aca="false">IF(OR($C478="",N(J478)=0,$G478=""),"",($G478-J478)/J478)</f>
        <v/>
      </c>
      <c r="N478" s="20" t="str">
        <f aca="false">IF(OR($C478="",N(K478)=0,$H478=""),"",($H478-K478)/K478)</f>
        <v/>
      </c>
      <c r="O478" s="21" t="str">
        <f aca="false">IF($C478="","",IF(ISNA(MATCH($C478,Parts!$A$5:$A$204,0)),"Part not found",IF(OR(N(M478)&gt;'Part Summary'!$B$4,N(N478)&gt;'Part Summary'!$B$4),"OVER QUOTE",IF(AND(M478&lt;&gt;"",N478&lt;&gt;"",M478&lt;-'Part Summary'!$B$4,N478&lt;-'Part Summary'!$B$4),"Faster than quoted","OK"))))</f>
        <v/>
      </c>
    </row>
    <row r="479" customFormat="false" ht="15" hidden="false" customHeight="false" outlineLevel="0" collapsed="false">
      <c r="A479" s="17"/>
      <c r="B479" s="14"/>
      <c r="C479" s="14"/>
      <c r="D479" s="14"/>
      <c r="E479" s="14"/>
      <c r="F479" s="15"/>
      <c r="G479" s="15"/>
      <c r="H479" s="15"/>
      <c r="I479" s="14"/>
      <c r="J479" s="18" t="str">
        <f aca="false">IF($C479="","",IFERROR(INDEX(Parts!$E$5:$E$204,MATCH($C479,Parts!$A$5:$A$204,0)),""))</f>
        <v/>
      </c>
      <c r="K479" s="18" t="str">
        <f aca="false">IF($C479="","",IFERROR(N($F479)*INDEX(Parts!$F$5:$F$204,MATCH($C479,Parts!$A$5:$A$204,0))/60,""))</f>
        <v/>
      </c>
      <c r="L479" s="19" t="str">
        <f aca="false">IF(OR($C479="",N($F479)=0),"",N($H479)*60/$F479)</f>
        <v/>
      </c>
      <c r="M479" s="20" t="str">
        <f aca="false">IF(OR($C479="",N(J479)=0,$G479=""),"",($G479-J479)/J479)</f>
        <v/>
      </c>
      <c r="N479" s="20" t="str">
        <f aca="false">IF(OR($C479="",N(K479)=0,$H479=""),"",($H479-K479)/K479)</f>
        <v/>
      </c>
      <c r="O479" s="21" t="str">
        <f aca="false">IF($C479="","",IF(ISNA(MATCH($C479,Parts!$A$5:$A$204,0)),"Part not found",IF(OR(N(M479)&gt;'Part Summary'!$B$4,N(N479)&gt;'Part Summary'!$B$4),"OVER QUOTE",IF(AND(M479&lt;&gt;"",N479&lt;&gt;"",M479&lt;-'Part Summary'!$B$4,N479&lt;-'Part Summary'!$B$4),"Faster than quoted","OK"))))</f>
        <v/>
      </c>
    </row>
    <row r="480" customFormat="false" ht="15" hidden="false" customHeight="false" outlineLevel="0" collapsed="false">
      <c r="A480" s="17"/>
      <c r="B480" s="14"/>
      <c r="C480" s="14"/>
      <c r="D480" s="14"/>
      <c r="E480" s="14"/>
      <c r="F480" s="15"/>
      <c r="G480" s="15"/>
      <c r="H480" s="15"/>
      <c r="I480" s="14"/>
      <c r="J480" s="18" t="str">
        <f aca="false">IF($C480="","",IFERROR(INDEX(Parts!$E$5:$E$204,MATCH($C480,Parts!$A$5:$A$204,0)),""))</f>
        <v/>
      </c>
      <c r="K480" s="18" t="str">
        <f aca="false">IF($C480="","",IFERROR(N($F480)*INDEX(Parts!$F$5:$F$204,MATCH($C480,Parts!$A$5:$A$204,0))/60,""))</f>
        <v/>
      </c>
      <c r="L480" s="19" t="str">
        <f aca="false">IF(OR($C480="",N($F480)=0),"",N($H480)*60/$F480)</f>
        <v/>
      </c>
      <c r="M480" s="20" t="str">
        <f aca="false">IF(OR($C480="",N(J480)=0,$G480=""),"",($G480-J480)/J480)</f>
        <v/>
      </c>
      <c r="N480" s="20" t="str">
        <f aca="false">IF(OR($C480="",N(K480)=0,$H480=""),"",($H480-K480)/K480)</f>
        <v/>
      </c>
      <c r="O480" s="21" t="str">
        <f aca="false">IF($C480="","",IF(ISNA(MATCH($C480,Parts!$A$5:$A$204,0)),"Part not found",IF(OR(N(M480)&gt;'Part Summary'!$B$4,N(N480)&gt;'Part Summary'!$B$4),"OVER QUOTE",IF(AND(M480&lt;&gt;"",N480&lt;&gt;"",M480&lt;-'Part Summary'!$B$4,N480&lt;-'Part Summary'!$B$4),"Faster than quoted","OK"))))</f>
        <v/>
      </c>
    </row>
    <row r="481" customFormat="false" ht="15" hidden="false" customHeight="false" outlineLevel="0" collapsed="false">
      <c r="A481" s="17"/>
      <c r="B481" s="14"/>
      <c r="C481" s="14"/>
      <c r="D481" s="14"/>
      <c r="E481" s="14"/>
      <c r="F481" s="15"/>
      <c r="G481" s="15"/>
      <c r="H481" s="15"/>
      <c r="I481" s="14"/>
      <c r="J481" s="18" t="str">
        <f aca="false">IF($C481="","",IFERROR(INDEX(Parts!$E$5:$E$204,MATCH($C481,Parts!$A$5:$A$204,0)),""))</f>
        <v/>
      </c>
      <c r="K481" s="18" t="str">
        <f aca="false">IF($C481="","",IFERROR(N($F481)*INDEX(Parts!$F$5:$F$204,MATCH($C481,Parts!$A$5:$A$204,0))/60,""))</f>
        <v/>
      </c>
      <c r="L481" s="19" t="str">
        <f aca="false">IF(OR($C481="",N($F481)=0),"",N($H481)*60/$F481)</f>
        <v/>
      </c>
      <c r="M481" s="20" t="str">
        <f aca="false">IF(OR($C481="",N(J481)=0,$G481=""),"",($G481-J481)/J481)</f>
        <v/>
      </c>
      <c r="N481" s="20" t="str">
        <f aca="false">IF(OR($C481="",N(K481)=0,$H481=""),"",($H481-K481)/K481)</f>
        <v/>
      </c>
      <c r="O481" s="21" t="str">
        <f aca="false">IF($C481="","",IF(ISNA(MATCH($C481,Parts!$A$5:$A$204,0)),"Part not found",IF(OR(N(M481)&gt;'Part Summary'!$B$4,N(N481)&gt;'Part Summary'!$B$4),"OVER QUOTE",IF(AND(M481&lt;&gt;"",N481&lt;&gt;"",M481&lt;-'Part Summary'!$B$4,N481&lt;-'Part Summary'!$B$4),"Faster than quoted","OK"))))</f>
        <v/>
      </c>
    </row>
    <row r="482" customFormat="false" ht="15" hidden="false" customHeight="false" outlineLevel="0" collapsed="false">
      <c r="A482" s="17"/>
      <c r="B482" s="14"/>
      <c r="C482" s="14"/>
      <c r="D482" s="14"/>
      <c r="E482" s="14"/>
      <c r="F482" s="15"/>
      <c r="G482" s="15"/>
      <c r="H482" s="15"/>
      <c r="I482" s="14"/>
      <c r="J482" s="18" t="str">
        <f aca="false">IF($C482="","",IFERROR(INDEX(Parts!$E$5:$E$204,MATCH($C482,Parts!$A$5:$A$204,0)),""))</f>
        <v/>
      </c>
      <c r="K482" s="18" t="str">
        <f aca="false">IF($C482="","",IFERROR(N($F482)*INDEX(Parts!$F$5:$F$204,MATCH($C482,Parts!$A$5:$A$204,0))/60,""))</f>
        <v/>
      </c>
      <c r="L482" s="19" t="str">
        <f aca="false">IF(OR($C482="",N($F482)=0),"",N($H482)*60/$F482)</f>
        <v/>
      </c>
      <c r="M482" s="20" t="str">
        <f aca="false">IF(OR($C482="",N(J482)=0,$G482=""),"",($G482-J482)/J482)</f>
        <v/>
      </c>
      <c r="N482" s="20" t="str">
        <f aca="false">IF(OR($C482="",N(K482)=0,$H482=""),"",($H482-K482)/K482)</f>
        <v/>
      </c>
      <c r="O482" s="21" t="str">
        <f aca="false">IF($C482="","",IF(ISNA(MATCH($C482,Parts!$A$5:$A$204,0)),"Part not found",IF(OR(N(M482)&gt;'Part Summary'!$B$4,N(N482)&gt;'Part Summary'!$B$4),"OVER QUOTE",IF(AND(M482&lt;&gt;"",N482&lt;&gt;"",M482&lt;-'Part Summary'!$B$4,N482&lt;-'Part Summary'!$B$4),"Faster than quoted","OK"))))</f>
        <v/>
      </c>
    </row>
    <row r="483" customFormat="false" ht="15" hidden="false" customHeight="false" outlineLevel="0" collapsed="false">
      <c r="A483" s="17"/>
      <c r="B483" s="14"/>
      <c r="C483" s="14"/>
      <c r="D483" s="14"/>
      <c r="E483" s="14"/>
      <c r="F483" s="15"/>
      <c r="G483" s="15"/>
      <c r="H483" s="15"/>
      <c r="I483" s="14"/>
      <c r="J483" s="18" t="str">
        <f aca="false">IF($C483="","",IFERROR(INDEX(Parts!$E$5:$E$204,MATCH($C483,Parts!$A$5:$A$204,0)),""))</f>
        <v/>
      </c>
      <c r="K483" s="18" t="str">
        <f aca="false">IF($C483="","",IFERROR(N($F483)*INDEX(Parts!$F$5:$F$204,MATCH($C483,Parts!$A$5:$A$204,0))/60,""))</f>
        <v/>
      </c>
      <c r="L483" s="19" t="str">
        <f aca="false">IF(OR($C483="",N($F483)=0),"",N($H483)*60/$F483)</f>
        <v/>
      </c>
      <c r="M483" s="20" t="str">
        <f aca="false">IF(OR($C483="",N(J483)=0,$G483=""),"",($G483-J483)/J483)</f>
        <v/>
      </c>
      <c r="N483" s="20" t="str">
        <f aca="false">IF(OR($C483="",N(K483)=0,$H483=""),"",($H483-K483)/K483)</f>
        <v/>
      </c>
      <c r="O483" s="21" t="str">
        <f aca="false">IF($C483="","",IF(ISNA(MATCH($C483,Parts!$A$5:$A$204,0)),"Part not found",IF(OR(N(M483)&gt;'Part Summary'!$B$4,N(N483)&gt;'Part Summary'!$B$4),"OVER QUOTE",IF(AND(M483&lt;&gt;"",N483&lt;&gt;"",M483&lt;-'Part Summary'!$B$4,N483&lt;-'Part Summary'!$B$4),"Faster than quoted","OK"))))</f>
        <v/>
      </c>
    </row>
    <row r="484" customFormat="false" ht="15" hidden="false" customHeight="false" outlineLevel="0" collapsed="false">
      <c r="A484" s="17"/>
      <c r="B484" s="14"/>
      <c r="C484" s="14"/>
      <c r="D484" s="14"/>
      <c r="E484" s="14"/>
      <c r="F484" s="15"/>
      <c r="G484" s="15"/>
      <c r="H484" s="15"/>
      <c r="I484" s="14"/>
      <c r="J484" s="18" t="str">
        <f aca="false">IF($C484="","",IFERROR(INDEX(Parts!$E$5:$E$204,MATCH($C484,Parts!$A$5:$A$204,0)),""))</f>
        <v/>
      </c>
      <c r="K484" s="18" t="str">
        <f aca="false">IF($C484="","",IFERROR(N($F484)*INDEX(Parts!$F$5:$F$204,MATCH($C484,Parts!$A$5:$A$204,0))/60,""))</f>
        <v/>
      </c>
      <c r="L484" s="19" t="str">
        <f aca="false">IF(OR($C484="",N($F484)=0),"",N($H484)*60/$F484)</f>
        <v/>
      </c>
      <c r="M484" s="20" t="str">
        <f aca="false">IF(OR($C484="",N(J484)=0,$G484=""),"",($G484-J484)/J484)</f>
        <v/>
      </c>
      <c r="N484" s="20" t="str">
        <f aca="false">IF(OR($C484="",N(K484)=0,$H484=""),"",($H484-K484)/K484)</f>
        <v/>
      </c>
      <c r="O484" s="21" t="str">
        <f aca="false">IF($C484="","",IF(ISNA(MATCH($C484,Parts!$A$5:$A$204,0)),"Part not found",IF(OR(N(M484)&gt;'Part Summary'!$B$4,N(N484)&gt;'Part Summary'!$B$4),"OVER QUOTE",IF(AND(M484&lt;&gt;"",N484&lt;&gt;"",M484&lt;-'Part Summary'!$B$4,N484&lt;-'Part Summary'!$B$4),"Faster than quoted","OK"))))</f>
        <v/>
      </c>
    </row>
    <row r="485" customFormat="false" ht="15" hidden="false" customHeight="false" outlineLevel="0" collapsed="false">
      <c r="A485" s="17"/>
      <c r="B485" s="14"/>
      <c r="C485" s="14"/>
      <c r="D485" s="14"/>
      <c r="E485" s="14"/>
      <c r="F485" s="15"/>
      <c r="G485" s="15"/>
      <c r="H485" s="15"/>
      <c r="I485" s="14"/>
      <c r="J485" s="18" t="str">
        <f aca="false">IF($C485="","",IFERROR(INDEX(Parts!$E$5:$E$204,MATCH($C485,Parts!$A$5:$A$204,0)),""))</f>
        <v/>
      </c>
      <c r="K485" s="18" t="str">
        <f aca="false">IF($C485="","",IFERROR(N($F485)*INDEX(Parts!$F$5:$F$204,MATCH($C485,Parts!$A$5:$A$204,0))/60,""))</f>
        <v/>
      </c>
      <c r="L485" s="19" t="str">
        <f aca="false">IF(OR($C485="",N($F485)=0),"",N($H485)*60/$F485)</f>
        <v/>
      </c>
      <c r="M485" s="20" t="str">
        <f aca="false">IF(OR($C485="",N(J485)=0,$G485=""),"",($G485-J485)/J485)</f>
        <v/>
      </c>
      <c r="N485" s="20" t="str">
        <f aca="false">IF(OR($C485="",N(K485)=0,$H485=""),"",($H485-K485)/K485)</f>
        <v/>
      </c>
      <c r="O485" s="21" t="str">
        <f aca="false">IF($C485="","",IF(ISNA(MATCH($C485,Parts!$A$5:$A$204,0)),"Part not found",IF(OR(N(M485)&gt;'Part Summary'!$B$4,N(N485)&gt;'Part Summary'!$B$4),"OVER QUOTE",IF(AND(M485&lt;&gt;"",N485&lt;&gt;"",M485&lt;-'Part Summary'!$B$4,N485&lt;-'Part Summary'!$B$4),"Faster than quoted","OK"))))</f>
        <v/>
      </c>
    </row>
    <row r="486" customFormat="false" ht="15" hidden="false" customHeight="false" outlineLevel="0" collapsed="false">
      <c r="A486" s="17"/>
      <c r="B486" s="14"/>
      <c r="C486" s="14"/>
      <c r="D486" s="14"/>
      <c r="E486" s="14"/>
      <c r="F486" s="15"/>
      <c r="G486" s="15"/>
      <c r="H486" s="15"/>
      <c r="I486" s="14"/>
      <c r="J486" s="18" t="str">
        <f aca="false">IF($C486="","",IFERROR(INDEX(Parts!$E$5:$E$204,MATCH($C486,Parts!$A$5:$A$204,0)),""))</f>
        <v/>
      </c>
      <c r="K486" s="18" t="str">
        <f aca="false">IF($C486="","",IFERROR(N($F486)*INDEX(Parts!$F$5:$F$204,MATCH($C486,Parts!$A$5:$A$204,0))/60,""))</f>
        <v/>
      </c>
      <c r="L486" s="19" t="str">
        <f aca="false">IF(OR($C486="",N($F486)=0),"",N($H486)*60/$F486)</f>
        <v/>
      </c>
      <c r="M486" s="20" t="str">
        <f aca="false">IF(OR($C486="",N(J486)=0,$G486=""),"",($G486-J486)/J486)</f>
        <v/>
      </c>
      <c r="N486" s="20" t="str">
        <f aca="false">IF(OR($C486="",N(K486)=0,$H486=""),"",($H486-K486)/K486)</f>
        <v/>
      </c>
      <c r="O486" s="21" t="str">
        <f aca="false">IF($C486="","",IF(ISNA(MATCH($C486,Parts!$A$5:$A$204,0)),"Part not found",IF(OR(N(M486)&gt;'Part Summary'!$B$4,N(N486)&gt;'Part Summary'!$B$4),"OVER QUOTE",IF(AND(M486&lt;&gt;"",N486&lt;&gt;"",M486&lt;-'Part Summary'!$B$4,N486&lt;-'Part Summary'!$B$4),"Faster than quoted","OK"))))</f>
        <v/>
      </c>
    </row>
    <row r="487" customFormat="false" ht="15" hidden="false" customHeight="false" outlineLevel="0" collapsed="false">
      <c r="A487" s="17"/>
      <c r="B487" s="14"/>
      <c r="C487" s="14"/>
      <c r="D487" s="14"/>
      <c r="E487" s="14"/>
      <c r="F487" s="15"/>
      <c r="G487" s="15"/>
      <c r="H487" s="15"/>
      <c r="I487" s="14"/>
      <c r="J487" s="18" t="str">
        <f aca="false">IF($C487="","",IFERROR(INDEX(Parts!$E$5:$E$204,MATCH($C487,Parts!$A$5:$A$204,0)),""))</f>
        <v/>
      </c>
      <c r="K487" s="18" t="str">
        <f aca="false">IF($C487="","",IFERROR(N($F487)*INDEX(Parts!$F$5:$F$204,MATCH($C487,Parts!$A$5:$A$204,0))/60,""))</f>
        <v/>
      </c>
      <c r="L487" s="19" t="str">
        <f aca="false">IF(OR($C487="",N($F487)=0),"",N($H487)*60/$F487)</f>
        <v/>
      </c>
      <c r="M487" s="20" t="str">
        <f aca="false">IF(OR($C487="",N(J487)=0,$G487=""),"",($G487-J487)/J487)</f>
        <v/>
      </c>
      <c r="N487" s="20" t="str">
        <f aca="false">IF(OR($C487="",N(K487)=0,$H487=""),"",($H487-K487)/K487)</f>
        <v/>
      </c>
      <c r="O487" s="21" t="str">
        <f aca="false">IF($C487="","",IF(ISNA(MATCH($C487,Parts!$A$5:$A$204,0)),"Part not found",IF(OR(N(M487)&gt;'Part Summary'!$B$4,N(N487)&gt;'Part Summary'!$B$4),"OVER QUOTE",IF(AND(M487&lt;&gt;"",N487&lt;&gt;"",M487&lt;-'Part Summary'!$B$4,N487&lt;-'Part Summary'!$B$4),"Faster than quoted","OK"))))</f>
        <v/>
      </c>
    </row>
    <row r="488" customFormat="false" ht="15" hidden="false" customHeight="false" outlineLevel="0" collapsed="false">
      <c r="A488" s="17"/>
      <c r="B488" s="14"/>
      <c r="C488" s="14"/>
      <c r="D488" s="14"/>
      <c r="E488" s="14"/>
      <c r="F488" s="15"/>
      <c r="G488" s="15"/>
      <c r="H488" s="15"/>
      <c r="I488" s="14"/>
      <c r="J488" s="18" t="str">
        <f aca="false">IF($C488="","",IFERROR(INDEX(Parts!$E$5:$E$204,MATCH($C488,Parts!$A$5:$A$204,0)),""))</f>
        <v/>
      </c>
      <c r="K488" s="18" t="str">
        <f aca="false">IF($C488="","",IFERROR(N($F488)*INDEX(Parts!$F$5:$F$204,MATCH($C488,Parts!$A$5:$A$204,0))/60,""))</f>
        <v/>
      </c>
      <c r="L488" s="19" t="str">
        <f aca="false">IF(OR($C488="",N($F488)=0),"",N($H488)*60/$F488)</f>
        <v/>
      </c>
      <c r="M488" s="20" t="str">
        <f aca="false">IF(OR($C488="",N(J488)=0,$G488=""),"",($G488-J488)/J488)</f>
        <v/>
      </c>
      <c r="N488" s="20" t="str">
        <f aca="false">IF(OR($C488="",N(K488)=0,$H488=""),"",($H488-K488)/K488)</f>
        <v/>
      </c>
      <c r="O488" s="21" t="str">
        <f aca="false">IF($C488="","",IF(ISNA(MATCH($C488,Parts!$A$5:$A$204,0)),"Part not found",IF(OR(N(M488)&gt;'Part Summary'!$B$4,N(N488)&gt;'Part Summary'!$B$4),"OVER QUOTE",IF(AND(M488&lt;&gt;"",N488&lt;&gt;"",M488&lt;-'Part Summary'!$B$4,N488&lt;-'Part Summary'!$B$4),"Faster than quoted","OK"))))</f>
        <v/>
      </c>
    </row>
    <row r="489" customFormat="false" ht="15" hidden="false" customHeight="false" outlineLevel="0" collapsed="false">
      <c r="A489" s="17"/>
      <c r="B489" s="14"/>
      <c r="C489" s="14"/>
      <c r="D489" s="14"/>
      <c r="E489" s="14"/>
      <c r="F489" s="15"/>
      <c r="G489" s="15"/>
      <c r="H489" s="15"/>
      <c r="I489" s="14"/>
      <c r="J489" s="18" t="str">
        <f aca="false">IF($C489="","",IFERROR(INDEX(Parts!$E$5:$E$204,MATCH($C489,Parts!$A$5:$A$204,0)),""))</f>
        <v/>
      </c>
      <c r="K489" s="18" t="str">
        <f aca="false">IF($C489="","",IFERROR(N($F489)*INDEX(Parts!$F$5:$F$204,MATCH($C489,Parts!$A$5:$A$204,0))/60,""))</f>
        <v/>
      </c>
      <c r="L489" s="19" t="str">
        <f aca="false">IF(OR($C489="",N($F489)=0),"",N($H489)*60/$F489)</f>
        <v/>
      </c>
      <c r="M489" s="20" t="str">
        <f aca="false">IF(OR($C489="",N(J489)=0,$G489=""),"",($G489-J489)/J489)</f>
        <v/>
      </c>
      <c r="N489" s="20" t="str">
        <f aca="false">IF(OR($C489="",N(K489)=0,$H489=""),"",($H489-K489)/K489)</f>
        <v/>
      </c>
      <c r="O489" s="21" t="str">
        <f aca="false">IF($C489="","",IF(ISNA(MATCH($C489,Parts!$A$5:$A$204,0)),"Part not found",IF(OR(N(M489)&gt;'Part Summary'!$B$4,N(N489)&gt;'Part Summary'!$B$4),"OVER QUOTE",IF(AND(M489&lt;&gt;"",N489&lt;&gt;"",M489&lt;-'Part Summary'!$B$4,N489&lt;-'Part Summary'!$B$4),"Faster than quoted","OK"))))</f>
        <v/>
      </c>
    </row>
    <row r="490" customFormat="false" ht="15" hidden="false" customHeight="false" outlineLevel="0" collapsed="false">
      <c r="A490" s="17"/>
      <c r="B490" s="14"/>
      <c r="C490" s="14"/>
      <c r="D490" s="14"/>
      <c r="E490" s="14"/>
      <c r="F490" s="15"/>
      <c r="G490" s="15"/>
      <c r="H490" s="15"/>
      <c r="I490" s="14"/>
      <c r="J490" s="18" t="str">
        <f aca="false">IF($C490="","",IFERROR(INDEX(Parts!$E$5:$E$204,MATCH($C490,Parts!$A$5:$A$204,0)),""))</f>
        <v/>
      </c>
      <c r="K490" s="18" t="str">
        <f aca="false">IF($C490="","",IFERROR(N($F490)*INDEX(Parts!$F$5:$F$204,MATCH($C490,Parts!$A$5:$A$204,0))/60,""))</f>
        <v/>
      </c>
      <c r="L490" s="19" t="str">
        <f aca="false">IF(OR($C490="",N($F490)=0),"",N($H490)*60/$F490)</f>
        <v/>
      </c>
      <c r="M490" s="20" t="str">
        <f aca="false">IF(OR($C490="",N(J490)=0,$G490=""),"",($G490-J490)/J490)</f>
        <v/>
      </c>
      <c r="N490" s="20" t="str">
        <f aca="false">IF(OR($C490="",N(K490)=0,$H490=""),"",($H490-K490)/K490)</f>
        <v/>
      </c>
      <c r="O490" s="21" t="str">
        <f aca="false">IF($C490="","",IF(ISNA(MATCH($C490,Parts!$A$5:$A$204,0)),"Part not found",IF(OR(N(M490)&gt;'Part Summary'!$B$4,N(N490)&gt;'Part Summary'!$B$4),"OVER QUOTE",IF(AND(M490&lt;&gt;"",N490&lt;&gt;"",M490&lt;-'Part Summary'!$B$4,N490&lt;-'Part Summary'!$B$4),"Faster than quoted","OK"))))</f>
        <v/>
      </c>
    </row>
    <row r="491" customFormat="false" ht="15" hidden="false" customHeight="false" outlineLevel="0" collapsed="false">
      <c r="A491" s="17"/>
      <c r="B491" s="14"/>
      <c r="C491" s="14"/>
      <c r="D491" s="14"/>
      <c r="E491" s="14"/>
      <c r="F491" s="15"/>
      <c r="G491" s="15"/>
      <c r="H491" s="15"/>
      <c r="I491" s="14"/>
      <c r="J491" s="18" t="str">
        <f aca="false">IF($C491="","",IFERROR(INDEX(Parts!$E$5:$E$204,MATCH($C491,Parts!$A$5:$A$204,0)),""))</f>
        <v/>
      </c>
      <c r="K491" s="18" t="str">
        <f aca="false">IF($C491="","",IFERROR(N($F491)*INDEX(Parts!$F$5:$F$204,MATCH($C491,Parts!$A$5:$A$204,0))/60,""))</f>
        <v/>
      </c>
      <c r="L491" s="19" t="str">
        <f aca="false">IF(OR($C491="",N($F491)=0),"",N($H491)*60/$F491)</f>
        <v/>
      </c>
      <c r="M491" s="20" t="str">
        <f aca="false">IF(OR($C491="",N(J491)=0,$G491=""),"",($G491-J491)/J491)</f>
        <v/>
      </c>
      <c r="N491" s="20" t="str">
        <f aca="false">IF(OR($C491="",N(K491)=0,$H491=""),"",($H491-K491)/K491)</f>
        <v/>
      </c>
      <c r="O491" s="21" t="str">
        <f aca="false">IF($C491="","",IF(ISNA(MATCH($C491,Parts!$A$5:$A$204,0)),"Part not found",IF(OR(N(M491)&gt;'Part Summary'!$B$4,N(N491)&gt;'Part Summary'!$B$4),"OVER QUOTE",IF(AND(M491&lt;&gt;"",N491&lt;&gt;"",M491&lt;-'Part Summary'!$B$4,N491&lt;-'Part Summary'!$B$4),"Faster than quoted","OK"))))</f>
        <v/>
      </c>
    </row>
    <row r="492" customFormat="false" ht="15" hidden="false" customHeight="false" outlineLevel="0" collapsed="false">
      <c r="A492" s="17"/>
      <c r="B492" s="14"/>
      <c r="C492" s="14"/>
      <c r="D492" s="14"/>
      <c r="E492" s="14"/>
      <c r="F492" s="15"/>
      <c r="G492" s="15"/>
      <c r="H492" s="15"/>
      <c r="I492" s="14"/>
      <c r="J492" s="18" t="str">
        <f aca="false">IF($C492="","",IFERROR(INDEX(Parts!$E$5:$E$204,MATCH($C492,Parts!$A$5:$A$204,0)),""))</f>
        <v/>
      </c>
      <c r="K492" s="18" t="str">
        <f aca="false">IF($C492="","",IFERROR(N($F492)*INDEX(Parts!$F$5:$F$204,MATCH($C492,Parts!$A$5:$A$204,0))/60,""))</f>
        <v/>
      </c>
      <c r="L492" s="19" t="str">
        <f aca="false">IF(OR($C492="",N($F492)=0),"",N($H492)*60/$F492)</f>
        <v/>
      </c>
      <c r="M492" s="20" t="str">
        <f aca="false">IF(OR($C492="",N(J492)=0,$G492=""),"",($G492-J492)/J492)</f>
        <v/>
      </c>
      <c r="N492" s="20" t="str">
        <f aca="false">IF(OR($C492="",N(K492)=0,$H492=""),"",($H492-K492)/K492)</f>
        <v/>
      </c>
      <c r="O492" s="21" t="str">
        <f aca="false">IF($C492="","",IF(ISNA(MATCH($C492,Parts!$A$5:$A$204,0)),"Part not found",IF(OR(N(M492)&gt;'Part Summary'!$B$4,N(N492)&gt;'Part Summary'!$B$4),"OVER QUOTE",IF(AND(M492&lt;&gt;"",N492&lt;&gt;"",M492&lt;-'Part Summary'!$B$4,N492&lt;-'Part Summary'!$B$4),"Faster than quoted","OK"))))</f>
        <v/>
      </c>
    </row>
    <row r="493" customFormat="false" ht="15" hidden="false" customHeight="false" outlineLevel="0" collapsed="false">
      <c r="A493" s="17"/>
      <c r="B493" s="14"/>
      <c r="C493" s="14"/>
      <c r="D493" s="14"/>
      <c r="E493" s="14"/>
      <c r="F493" s="15"/>
      <c r="G493" s="15"/>
      <c r="H493" s="15"/>
      <c r="I493" s="14"/>
      <c r="J493" s="18" t="str">
        <f aca="false">IF($C493="","",IFERROR(INDEX(Parts!$E$5:$E$204,MATCH($C493,Parts!$A$5:$A$204,0)),""))</f>
        <v/>
      </c>
      <c r="K493" s="18" t="str">
        <f aca="false">IF($C493="","",IFERROR(N($F493)*INDEX(Parts!$F$5:$F$204,MATCH($C493,Parts!$A$5:$A$204,0))/60,""))</f>
        <v/>
      </c>
      <c r="L493" s="19" t="str">
        <f aca="false">IF(OR($C493="",N($F493)=0),"",N($H493)*60/$F493)</f>
        <v/>
      </c>
      <c r="M493" s="20" t="str">
        <f aca="false">IF(OR($C493="",N(J493)=0,$G493=""),"",($G493-J493)/J493)</f>
        <v/>
      </c>
      <c r="N493" s="20" t="str">
        <f aca="false">IF(OR($C493="",N(K493)=0,$H493=""),"",($H493-K493)/K493)</f>
        <v/>
      </c>
      <c r="O493" s="21" t="str">
        <f aca="false">IF($C493="","",IF(ISNA(MATCH($C493,Parts!$A$5:$A$204,0)),"Part not found",IF(OR(N(M493)&gt;'Part Summary'!$B$4,N(N493)&gt;'Part Summary'!$B$4),"OVER QUOTE",IF(AND(M493&lt;&gt;"",N493&lt;&gt;"",M493&lt;-'Part Summary'!$B$4,N493&lt;-'Part Summary'!$B$4),"Faster than quoted","OK"))))</f>
        <v/>
      </c>
    </row>
    <row r="494" customFormat="false" ht="15" hidden="false" customHeight="false" outlineLevel="0" collapsed="false">
      <c r="A494" s="17"/>
      <c r="B494" s="14"/>
      <c r="C494" s="14"/>
      <c r="D494" s="14"/>
      <c r="E494" s="14"/>
      <c r="F494" s="15"/>
      <c r="G494" s="15"/>
      <c r="H494" s="15"/>
      <c r="I494" s="14"/>
      <c r="J494" s="18" t="str">
        <f aca="false">IF($C494="","",IFERROR(INDEX(Parts!$E$5:$E$204,MATCH($C494,Parts!$A$5:$A$204,0)),""))</f>
        <v/>
      </c>
      <c r="K494" s="18" t="str">
        <f aca="false">IF($C494="","",IFERROR(N($F494)*INDEX(Parts!$F$5:$F$204,MATCH($C494,Parts!$A$5:$A$204,0))/60,""))</f>
        <v/>
      </c>
      <c r="L494" s="19" t="str">
        <f aca="false">IF(OR($C494="",N($F494)=0),"",N($H494)*60/$F494)</f>
        <v/>
      </c>
      <c r="M494" s="20" t="str">
        <f aca="false">IF(OR($C494="",N(J494)=0,$G494=""),"",($G494-J494)/J494)</f>
        <v/>
      </c>
      <c r="N494" s="20" t="str">
        <f aca="false">IF(OR($C494="",N(K494)=0,$H494=""),"",($H494-K494)/K494)</f>
        <v/>
      </c>
      <c r="O494" s="21" t="str">
        <f aca="false">IF($C494="","",IF(ISNA(MATCH($C494,Parts!$A$5:$A$204,0)),"Part not found",IF(OR(N(M494)&gt;'Part Summary'!$B$4,N(N494)&gt;'Part Summary'!$B$4),"OVER QUOTE",IF(AND(M494&lt;&gt;"",N494&lt;&gt;"",M494&lt;-'Part Summary'!$B$4,N494&lt;-'Part Summary'!$B$4),"Faster than quoted","OK"))))</f>
        <v/>
      </c>
    </row>
    <row r="495" customFormat="false" ht="15" hidden="false" customHeight="false" outlineLevel="0" collapsed="false">
      <c r="A495" s="17"/>
      <c r="B495" s="14"/>
      <c r="C495" s="14"/>
      <c r="D495" s="14"/>
      <c r="E495" s="14"/>
      <c r="F495" s="15"/>
      <c r="G495" s="15"/>
      <c r="H495" s="15"/>
      <c r="I495" s="14"/>
      <c r="J495" s="18" t="str">
        <f aca="false">IF($C495="","",IFERROR(INDEX(Parts!$E$5:$E$204,MATCH($C495,Parts!$A$5:$A$204,0)),""))</f>
        <v/>
      </c>
      <c r="K495" s="18" t="str">
        <f aca="false">IF($C495="","",IFERROR(N($F495)*INDEX(Parts!$F$5:$F$204,MATCH($C495,Parts!$A$5:$A$204,0))/60,""))</f>
        <v/>
      </c>
      <c r="L495" s="19" t="str">
        <f aca="false">IF(OR($C495="",N($F495)=0),"",N($H495)*60/$F495)</f>
        <v/>
      </c>
      <c r="M495" s="20" t="str">
        <f aca="false">IF(OR($C495="",N(J495)=0,$G495=""),"",($G495-J495)/J495)</f>
        <v/>
      </c>
      <c r="N495" s="20" t="str">
        <f aca="false">IF(OR($C495="",N(K495)=0,$H495=""),"",($H495-K495)/K495)</f>
        <v/>
      </c>
      <c r="O495" s="21" t="str">
        <f aca="false">IF($C495="","",IF(ISNA(MATCH($C495,Parts!$A$5:$A$204,0)),"Part not found",IF(OR(N(M495)&gt;'Part Summary'!$B$4,N(N495)&gt;'Part Summary'!$B$4),"OVER QUOTE",IF(AND(M495&lt;&gt;"",N495&lt;&gt;"",M495&lt;-'Part Summary'!$B$4,N495&lt;-'Part Summary'!$B$4),"Faster than quoted","OK"))))</f>
        <v/>
      </c>
    </row>
    <row r="496" customFormat="false" ht="15" hidden="false" customHeight="false" outlineLevel="0" collapsed="false">
      <c r="A496" s="17"/>
      <c r="B496" s="14"/>
      <c r="C496" s="14"/>
      <c r="D496" s="14"/>
      <c r="E496" s="14"/>
      <c r="F496" s="15"/>
      <c r="G496" s="15"/>
      <c r="H496" s="15"/>
      <c r="I496" s="14"/>
      <c r="J496" s="18" t="str">
        <f aca="false">IF($C496="","",IFERROR(INDEX(Parts!$E$5:$E$204,MATCH($C496,Parts!$A$5:$A$204,0)),""))</f>
        <v/>
      </c>
      <c r="K496" s="18" t="str">
        <f aca="false">IF($C496="","",IFERROR(N($F496)*INDEX(Parts!$F$5:$F$204,MATCH($C496,Parts!$A$5:$A$204,0))/60,""))</f>
        <v/>
      </c>
      <c r="L496" s="19" t="str">
        <f aca="false">IF(OR($C496="",N($F496)=0),"",N($H496)*60/$F496)</f>
        <v/>
      </c>
      <c r="M496" s="20" t="str">
        <f aca="false">IF(OR($C496="",N(J496)=0,$G496=""),"",($G496-J496)/J496)</f>
        <v/>
      </c>
      <c r="N496" s="20" t="str">
        <f aca="false">IF(OR($C496="",N(K496)=0,$H496=""),"",($H496-K496)/K496)</f>
        <v/>
      </c>
      <c r="O496" s="21" t="str">
        <f aca="false">IF($C496="","",IF(ISNA(MATCH($C496,Parts!$A$5:$A$204,0)),"Part not found",IF(OR(N(M496)&gt;'Part Summary'!$B$4,N(N496)&gt;'Part Summary'!$B$4),"OVER QUOTE",IF(AND(M496&lt;&gt;"",N496&lt;&gt;"",M496&lt;-'Part Summary'!$B$4,N496&lt;-'Part Summary'!$B$4),"Faster than quoted","OK"))))</f>
        <v/>
      </c>
    </row>
    <row r="497" customFormat="false" ht="15" hidden="false" customHeight="false" outlineLevel="0" collapsed="false">
      <c r="A497" s="17"/>
      <c r="B497" s="14"/>
      <c r="C497" s="14"/>
      <c r="D497" s="14"/>
      <c r="E497" s="14"/>
      <c r="F497" s="15"/>
      <c r="G497" s="15"/>
      <c r="H497" s="15"/>
      <c r="I497" s="14"/>
      <c r="J497" s="18" t="str">
        <f aca="false">IF($C497="","",IFERROR(INDEX(Parts!$E$5:$E$204,MATCH($C497,Parts!$A$5:$A$204,0)),""))</f>
        <v/>
      </c>
      <c r="K497" s="18" t="str">
        <f aca="false">IF($C497="","",IFERROR(N($F497)*INDEX(Parts!$F$5:$F$204,MATCH($C497,Parts!$A$5:$A$204,0))/60,""))</f>
        <v/>
      </c>
      <c r="L497" s="19" t="str">
        <f aca="false">IF(OR($C497="",N($F497)=0),"",N($H497)*60/$F497)</f>
        <v/>
      </c>
      <c r="M497" s="20" t="str">
        <f aca="false">IF(OR($C497="",N(J497)=0,$G497=""),"",($G497-J497)/J497)</f>
        <v/>
      </c>
      <c r="N497" s="20" t="str">
        <f aca="false">IF(OR($C497="",N(K497)=0,$H497=""),"",($H497-K497)/K497)</f>
        <v/>
      </c>
      <c r="O497" s="21" t="str">
        <f aca="false">IF($C497="","",IF(ISNA(MATCH($C497,Parts!$A$5:$A$204,0)),"Part not found",IF(OR(N(M497)&gt;'Part Summary'!$B$4,N(N497)&gt;'Part Summary'!$B$4),"OVER QUOTE",IF(AND(M497&lt;&gt;"",N497&lt;&gt;"",M497&lt;-'Part Summary'!$B$4,N497&lt;-'Part Summary'!$B$4),"Faster than quoted","OK"))))</f>
        <v/>
      </c>
    </row>
    <row r="498" customFormat="false" ht="15" hidden="false" customHeight="false" outlineLevel="0" collapsed="false">
      <c r="A498" s="17"/>
      <c r="B498" s="14"/>
      <c r="C498" s="14"/>
      <c r="D498" s="14"/>
      <c r="E498" s="14"/>
      <c r="F498" s="15"/>
      <c r="G498" s="15"/>
      <c r="H498" s="15"/>
      <c r="I498" s="14"/>
      <c r="J498" s="18" t="str">
        <f aca="false">IF($C498="","",IFERROR(INDEX(Parts!$E$5:$E$204,MATCH($C498,Parts!$A$5:$A$204,0)),""))</f>
        <v/>
      </c>
      <c r="K498" s="18" t="str">
        <f aca="false">IF($C498="","",IFERROR(N($F498)*INDEX(Parts!$F$5:$F$204,MATCH($C498,Parts!$A$5:$A$204,0))/60,""))</f>
        <v/>
      </c>
      <c r="L498" s="19" t="str">
        <f aca="false">IF(OR($C498="",N($F498)=0),"",N($H498)*60/$F498)</f>
        <v/>
      </c>
      <c r="M498" s="20" t="str">
        <f aca="false">IF(OR($C498="",N(J498)=0,$G498=""),"",($G498-J498)/J498)</f>
        <v/>
      </c>
      <c r="N498" s="20" t="str">
        <f aca="false">IF(OR($C498="",N(K498)=0,$H498=""),"",($H498-K498)/K498)</f>
        <v/>
      </c>
      <c r="O498" s="21" t="str">
        <f aca="false">IF($C498="","",IF(ISNA(MATCH($C498,Parts!$A$5:$A$204,0)),"Part not found",IF(OR(N(M498)&gt;'Part Summary'!$B$4,N(N498)&gt;'Part Summary'!$B$4),"OVER QUOTE",IF(AND(M498&lt;&gt;"",N498&lt;&gt;"",M498&lt;-'Part Summary'!$B$4,N498&lt;-'Part Summary'!$B$4),"Faster than quoted","OK"))))</f>
        <v/>
      </c>
    </row>
    <row r="499" customFormat="false" ht="15" hidden="false" customHeight="false" outlineLevel="0" collapsed="false">
      <c r="A499" s="17"/>
      <c r="B499" s="14"/>
      <c r="C499" s="14"/>
      <c r="D499" s="14"/>
      <c r="E499" s="14"/>
      <c r="F499" s="15"/>
      <c r="G499" s="15"/>
      <c r="H499" s="15"/>
      <c r="I499" s="14"/>
      <c r="J499" s="18" t="str">
        <f aca="false">IF($C499="","",IFERROR(INDEX(Parts!$E$5:$E$204,MATCH($C499,Parts!$A$5:$A$204,0)),""))</f>
        <v/>
      </c>
      <c r="K499" s="18" t="str">
        <f aca="false">IF($C499="","",IFERROR(N($F499)*INDEX(Parts!$F$5:$F$204,MATCH($C499,Parts!$A$5:$A$204,0))/60,""))</f>
        <v/>
      </c>
      <c r="L499" s="19" t="str">
        <f aca="false">IF(OR($C499="",N($F499)=0),"",N($H499)*60/$F499)</f>
        <v/>
      </c>
      <c r="M499" s="20" t="str">
        <f aca="false">IF(OR($C499="",N(J499)=0,$G499=""),"",($G499-J499)/J499)</f>
        <v/>
      </c>
      <c r="N499" s="20" t="str">
        <f aca="false">IF(OR($C499="",N(K499)=0,$H499=""),"",($H499-K499)/K499)</f>
        <v/>
      </c>
      <c r="O499" s="21" t="str">
        <f aca="false">IF($C499="","",IF(ISNA(MATCH($C499,Parts!$A$5:$A$204,0)),"Part not found",IF(OR(N(M499)&gt;'Part Summary'!$B$4,N(N499)&gt;'Part Summary'!$B$4),"OVER QUOTE",IF(AND(M499&lt;&gt;"",N499&lt;&gt;"",M499&lt;-'Part Summary'!$B$4,N499&lt;-'Part Summary'!$B$4),"Faster than quoted","OK"))))</f>
        <v/>
      </c>
    </row>
    <row r="500" customFormat="false" ht="15" hidden="false" customHeight="false" outlineLevel="0" collapsed="false">
      <c r="A500" s="17"/>
      <c r="B500" s="14"/>
      <c r="C500" s="14"/>
      <c r="D500" s="14"/>
      <c r="E500" s="14"/>
      <c r="F500" s="15"/>
      <c r="G500" s="15"/>
      <c r="H500" s="15"/>
      <c r="I500" s="14"/>
      <c r="J500" s="18" t="str">
        <f aca="false">IF($C500="","",IFERROR(INDEX(Parts!$E$5:$E$204,MATCH($C500,Parts!$A$5:$A$204,0)),""))</f>
        <v/>
      </c>
      <c r="K500" s="18" t="str">
        <f aca="false">IF($C500="","",IFERROR(N($F500)*INDEX(Parts!$F$5:$F$204,MATCH($C500,Parts!$A$5:$A$204,0))/60,""))</f>
        <v/>
      </c>
      <c r="L500" s="19" t="str">
        <f aca="false">IF(OR($C500="",N($F500)=0),"",N($H500)*60/$F500)</f>
        <v/>
      </c>
      <c r="M500" s="20" t="str">
        <f aca="false">IF(OR($C500="",N(J500)=0,$G500=""),"",($G500-J500)/J500)</f>
        <v/>
      </c>
      <c r="N500" s="20" t="str">
        <f aca="false">IF(OR($C500="",N(K500)=0,$H500=""),"",($H500-K500)/K500)</f>
        <v/>
      </c>
      <c r="O500" s="21" t="str">
        <f aca="false">IF($C500="","",IF(ISNA(MATCH($C500,Parts!$A$5:$A$204,0)),"Part not found",IF(OR(N(M500)&gt;'Part Summary'!$B$4,N(N500)&gt;'Part Summary'!$B$4),"OVER QUOTE",IF(AND(M500&lt;&gt;"",N500&lt;&gt;"",M500&lt;-'Part Summary'!$B$4,N500&lt;-'Part Summary'!$B$4),"Faster than quoted","OK"))))</f>
        <v/>
      </c>
    </row>
    <row r="501" customFormat="false" ht="15" hidden="false" customHeight="false" outlineLevel="0" collapsed="false">
      <c r="A501" s="17"/>
      <c r="B501" s="14"/>
      <c r="C501" s="14"/>
      <c r="D501" s="14"/>
      <c r="E501" s="14"/>
      <c r="F501" s="15"/>
      <c r="G501" s="15"/>
      <c r="H501" s="15"/>
      <c r="I501" s="14"/>
      <c r="J501" s="18" t="str">
        <f aca="false">IF($C501="","",IFERROR(INDEX(Parts!$E$5:$E$204,MATCH($C501,Parts!$A$5:$A$204,0)),""))</f>
        <v/>
      </c>
      <c r="K501" s="18" t="str">
        <f aca="false">IF($C501="","",IFERROR(N($F501)*INDEX(Parts!$F$5:$F$204,MATCH($C501,Parts!$A$5:$A$204,0))/60,""))</f>
        <v/>
      </c>
      <c r="L501" s="19" t="str">
        <f aca="false">IF(OR($C501="",N($F501)=0),"",N($H501)*60/$F501)</f>
        <v/>
      </c>
      <c r="M501" s="20" t="str">
        <f aca="false">IF(OR($C501="",N(J501)=0,$G501=""),"",($G501-J501)/J501)</f>
        <v/>
      </c>
      <c r="N501" s="20" t="str">
        <f aca="false">IF(OR($C501="",N(K501)=0,$H501=""),"",($H501-K501)/K501)</f>
        <v/>
      </c>
      <c r="O501" s="21" t="str">
        <f aca="false">IF($C501="","",IF(ISNA(MATCH($C501,Parts!$A$5:$A$204,0)),"Part not found",IF(OR(N(M501)&gt;'Part Summary'!$B$4,N(N501)&gt;'Part Summary'!$B$4),"OVER QUOTE",IF(AND(M501&lt;&gt;"",N501&lt;&gt;"",M501&lt;-'Part Summary'!$B$4,N501&lt;-'Part Summary'!$B$4),"Faster than quoted","OK"))))</f>
        <v/>
      </c>
    </row>
    <row r="502" customFormat="false" ht="15" hidden="false" customHeight="false" outlineLevel="0" collapsed="false">
      <c r="A502" s="17"/>
      <c r="B502" s="14"/>
      <c r="C502" s="14"/>
      <c r="D502" s="14"/>
      <c r="E502" s="14"/>
      <c r="F502" s="15"/>
      <c r="G502" s="15"/>
      <c r="H502" s="15"/>
      <c r="I502" s="14"/>
      <c r="J502" s="18" t="str">
        <f aca="false">IF($C502="","",IFERROR(INDEX(Parts!$E$5:$E$204,MATCH($C502,Parts!$A$5:$A$204,0)),""))</f>
        <v/>
      </c>
      <c r="K502" s="18" t="str">
        <f aca="false">IF($C502="","",IFERROR(N($F502)*INDEX(Parts!$F$5:$F$204,MATCH($C502,Parts!$A$5:$A$204,0))/60,""))</f>
        <v/>
      </c>
      <c r="L502" s="19" t="str">
        <f aca="false">IF(OR($C502="",N($F502)=0),"",N($H502)*60/$F502)</f>
        <v/>
      </c>
      <c r="M502" s="20" t="str">
        <f aca="false">IF(OR($C502="",N(J502)=0,$G502=""),"",($G502-J502)/J502)</f>
        <v/>
      </c>
      <c r="N502" s="20" t="str">
        <f aca="false">IF(OR($C502="",N(K502)=0,$H502=""),"",($H502-K502)/K502)</f>
        <v/>
      </c>
      <c r="O502" s="21" t="str">
        <f aca="false">IF($C502="","",IF(ISNA(MATCH($C502,Parts!$A$5:$A$204,0)),"Part not found",IF(OR(N(M502)&gt;'Part Summary'!$B$4,N(N502)&gt;'Part Summary'!$B$4),"OVER QUOTE",IF(AND(M502&lt;&gt;"",N502&lt;&gt;"",M502&lt;-'Part Summary'!$B$4,N502&lt;-'Part Summary'!$B$4),"Faster than quoted","OK"))))</f>
        <v/>
      </c>
    </row>
    <row r="503" customFormat="false" ht="15" hidden="false" customHeight="false" outlineLevel="0" collapsed="false">
      <c r="A503" s="17"/>
      <c r="B503" s="14"/>
      <c r="C503" s="14"/>
      <c r="D503" s="14"/>
      <c r="E503" s="14"/>
      <c r="F503" s="15"/>
      <c r="G503" s="15"/>
      <c r="H503" s="15"/>
      <c r="I503" s="14"/>
      <c r="J503" s="18" t="str">
        <f aca="false">IF($C503="","",IFERROR(INDEX(Parts!$E$5:$E$204,MATCH($C503,Parts!$A$5:$A$204,0)),""))</f>
        <v/>
      </c>
      <c r="K503" s="18" t="str">
        <f aca="false">IF($C503="","",IFERROR(N($F503)*INDEX(Parts!$F$5:$F$204,MATCH($C503,Parts!$A$5:$A$204,0))/60,""))</f>
        <v/>
      </c>
      <c r="L503" s="19" t="str">
        <f aca="false">IF(OR($C503="",N($F503)=0),"",N($H503)*60/$F503)</f>
        <v/>
      </c>
      <c r="M503" s="20" t="str">
        <f aca="false">IF(OR($C503="",N(J503)=0,$G503=""),"",($G503-J503)/J503)</f>
        <v/>
      </c>
      <c r="N503" s="20" t="str">
        <f aca="false">IF(OR($C503="",N(K503)=0,$H503=""),"",($H503-K503)/K503)</f>
        <v/>
      </c>
      <c r="O503" s="21" t="str">
        <f aca="false">IF($C503="","",IF(ISNA(MATCH($C503,Parts!$A$5:$A$204,0)),"Part not found",IF(OR(N(M503)&gt;'Part Summary'!$B$4,N(N503)&gt;'Part Summary'!$B$4),"OVER QUOTE",IF(AND(M503&lt;&gt;"",N503&lt;&gt;"",M503&lt;-'Part Summary'!$B$4,N503&lt;-'Part Summary'!$B$4),"Faster than quoted","OK"))))</f>
        <v/>
      </c>
    </row>
    <row r="504" customFormat="false" ht="15" hidden="false" customHeight="false" outlineLevel="0" collapsed="false">
      <c r="A504" s="17"/>
      <c r="B504" s="14"/>
      <c r="C504" s="14"/>
      <c r="D504" s="14"/>
      <c r="E504" s="14"/>
      <c r="F504" s="15"/>
      <c r="G504" s="15"/>
      <c r="H504" s="15"/>
      <c r="I504" s="14"/>
      <c r="J504" s="18" t="str">
        <f aca="false">IF($C504="","",IFERROR(INDEX(Parts!$E$5:$E$204,MATCH($C504,Parts!$A$5:$A$204,0)),""))</f>
        <v/>
      </c>
      <c r="K504" s="18" t="str">
        <f aca="false">IF($C504="","",IFERROR(N($F504)*INDEX(Parts!$F$5:$F$204,MATCH($C504,Parts!$A$5:$A$204,0))/60,""))</f>
        <v/>
      </c>
      <c r="L504" s="19" t="str">
        <f aca="false">IF(OR($C504="",N($F504)=0),"",N($H504)*60/$F504)</f>
        <v/>
      </c>
      <c r="M504" s="20" t="str">
        <f aca="false">IF(OR($C504="",N(J504)=0,$G504=""),"",($G504-J504)/J504)</f>
        <v/>
      </c>
      <c r="N504" s="20" t="str">
        <f aca="false">IF(OR($C504="",N(K504)=0,$H504=""),"",($H504-K504)/K504)</f>
        <v/>
      </c>
      <c r="O504" s="21" t="str">
        <f aca="false">IF($C504="","",IF(ISNA(MATCH($C504,Parts!$A$5:$A$204,0)),"Part not found",IF(OR(N(M504)&gt;'Part Summary'!$B$4,N(N504)&gt;'Part Summary'!$B$4),"OVER QUOTE",IF(AND(M504&lt;&gt;"",N504&lt;&gt;"",M504&lt;-'Part Summary'!$B$4,N504&lt;-'Part Summary'!$B$4),"Faster than quoted","OK"))))</f>
        <v/>
      </c>
    </row>
  </sheetData>
  <conditionalFormatting sqref="O5:O504">
    <cfRule type="expression" priority="2" aboveAverage="0" equalAverage="0" bottom="0" percent="0" rank="0" text="" dxfId="0">
      <formula>OR($O5="OVER QUOTE",$O5="Part not found")</formula>
    </cfRule>
  </conditionalFormatting>
  <dataValidations count="1">
    <dataValidation allowBlank="true" errorStyle="stop" operator="between" showDropDown="false" showErrorMessage="false" showInputMessage="false" sqref="C5:C504" type="list">
      <formula1>Parts!$A$5:$A$204</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&amp;CSetup &amp;&amp; Run Time Log  |  Mannin Systems  |  manninsystems.co.uk</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A3C"/>
    <pageSetUpPr fitToPage="true"/>
  </sheetPr>
  <dimension ref="A1:K2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4"/>
    <col collapsed="false" customWidth="true" hidden="false" outlineLevel="0" max="4" min="3" style="0" width="10"/>
    <col collapsed="false" customWidth="true" hidden="false" outlineLevel="0" max="5" min="5" style="0" width="11"/>
    <col collapsed="false" customWidth="true" hidden="false" outlineLevel="0" max="6" min="6" style="0" width="12"/>
    <col collapsed="false" customWidth="true" hidden="false" outlineLevel="0" max="7" min="7" style="0" width="11"/>
    <col collapsed="false" customWidth="true" hidden="false" outlineLevel="0" max="8" min="8" style="0" width="12"/>
    <col collapsed="false" customWidth="true" hidden="false" outlineLevel="0" max="9" min="9" style="0" width="11"/>
    <col collapsed="false" customWidth="true" hidden="false" outlineLevel="0" max="10" min="10" style="0" width="14"/>
    <col collapsed="false" customWidth="true" hidden="false" outlineLevel="0" max="11" min="11" style="0" width="20"/>
  </cols>
  <sheetData>
    <row r="1" customFormat="false" ht="19.7" hidden="false" customHeight="false" outlineLevel="0" collapsed="false">
      <c r="A1" s="11" t="s">
        <v>71</v>
      </c>
    </row>
    <row r="2" customFormat="false" ht="15" hidden="false" customHeight="false" outlineLevel="0" collapsed="false">
      <c r="A2" s="12" t="s">
        <v>72</v>
      </c>
    </row>
    <row r="4" customFormat="false" ht="15" hidden="false" customHeight="false" outlineLevel="0" collapsed="false">
      <c r="A4" s="22" t="s">
        <v>73</v>
      </c>
      <c r="B4" s="23" t="n">
        <v>0.1</v>
      </c>
    </row>
    <row r="6" customFormat="false" ht="43.5" hidden="false" customHeight="true" outlineLevel="0" collapsed="false">
      <c r="A6" s="16" t="s">
        <v>25</v>
      </c>
      <c r="B6" s="16" t="s">
        <v>26</v>
      </c>
      <c r="C6" s="16" t="s">
        <v>74</v>
      </c>
      <c r="D6" s="16" t="s">
        <v>75</v>
      </c>
      <c r="E6" s="16" t="s">
        <v>29</v>
      </c>
      <c r="F6" s="16" t="s">
        <v>76</v>
      </c>
      <c r="G6" s="16" t="s">
        <v>77</v>
      </c>
      <c r="H6" s="16" t="s">
        <v>78</v>
      </c>
      <c r="I6" s="16" t="s">
        <v>79</v>
      </c>
      <c r="J6" s="16" t="s">
        <v>80</v>
      </c>
      <c r="K6" s="16" t="s">
        <v>81</v>
      </c>
    </row>
    <row r="7" customFormat="false" ht="15" hidden="false" customHeight="false" outlineLevel="0" collapsed="false">
      <c r="A7" s="21" t="str">
        <f aca="false">IF(Parts!$A$5="","",Parts!$A$5)</f>
        <v>P-1001</v>
      </c>
      <c r="B7" s="21" t="str">
        <f aca="false">IF($A7="","",Parts!$B$5&amp;"")</f>
        <v>Hydraulic spacer</v>
      </c>
      <c r="C7" s="24" t="n">
        <f aca="false">IF($A7="","",COUNTIF('Time Log'!$C$5:$C$504,$A7))</f>
        <v>2</v>
      </c>
      <c r="D7" s="18" t="n">
        <f aca="false">IF($A7="","",SUMIF('Time Log'!$C$5:$C$504,$A7,'Time Log'!$F$5:$F$504))</f>
        <v>350</v>
      </c>
      <c r="E7" s="18" t="n">
        <f aca="false">IF($A7="","",N(Parts!$E$5))</f>
        <v>45</v>
      </c>
      <c r="F7" s="18" t="n">
        <f aca="false">IF(OR($A7="",N(C7)=0),"",SUMIF('Time Log'!$C$5:$C$504,$A7,'Time Log'!$G$5:$G$504)/C7)</f>
        <v>46</v>
      </c>
      <c r="G7" s="18" t="n">
        <f aca="false">IF($A7="","",N(Parts!$F$5))</f>
        <v>95</v>
      </c>
      <c r="H7" s="19" t="n">
        <f aca="false">IF(OR($A7="",N(D7)=0),"",SUMIF('Time Log'!$C$5:$C$504,$A7,'Time Log'!$H$5:$H$504)*60/D7)</f>
        <v>97.7142857142857</v>
      </c>
      <c r="I7" s="20" t="n">
        <f aca="false">IF(OR(H7="",N(G7)=0),"",(H7-G7)/G7)</f>
        <v>0.0285714285714285</v>
      </c>
      <c r="J7" s="18" t="n">
        <f aca="false">IF(H7="","",ROUNDUP(H7,0))</f>
        <v>98</v>
      </c>
      <c r="K7" s="21" t="str">
        <f aca="false">IF($A7="","",IF(N(C7)=0,"No jobs logged yet",IF(OR(N(I7)&gt;$B$4,AND(F7&lt;&gt;"",N(E7)&gt;0,F7&gt;E7*(1+$B$4))),"Re-quote: running over","OK")))</f>
        <v>OK</v>
      </c>
    </row>
    <row r="8" customFormat="false" ht="15" hidden="false" customHeight="false" outlineLevel="0" collapsed="false">
      <c r="A8" s="21" t="str">
        <f aca="false">IF(Parts!$A$6="","",Parts!$A$6)</f>
        <v>P-1002</v>
      </c>
      <c r="B8" s="21" t="str">
        <f aca="false">IF($A8="","",Parts!$B$6&amp;"")</f>
        <v>Mounting bracket</v>
      </c>
      <c r="C8" s="24" t="n">
        <f aca="false">IF($A8="","",COUNTIF('Time Log'!$C$5:$C$504,$A8))</f>
        <v>2</v>
      </c>
      <c r="D8" s="18" t="n">
        <f aca="false">IF($A8="","",SUMIF('Time Log'!$C$5:$C$504,$A8,'Time Log'!$F$5:$F$504))</f>
        <v>100</v>
      </c>
      <c r="E8" s="18" t="n">
        <f aca="false">IF($A8="","",N(Parts!$E$6))</f>
        <v>60</v>
      </c>
      <c r="F8" s="18" t="n">
        <f aca="false">IF(OR($A8="",N(C8)=0),"",SUMIF('Time Log'!$C$5:$C$504,$A8,'Time Log'!$G$5:$G$504)/C8)</f>
        <v>75</v>
      </c>
      <c r="G8" s="18" t="n">
        <f aca="false">IF($A8="","",N(Parts!$F$6))</f>
        <v>240</v>
      </c>
      <c r="H8" s="19" t="n">
        <f aca="false">IF(OR($A8="",N(D8)=0),"",SUMIF('Time Log'!$C$5:$C$504,$A8,'Time Log'!$H$5:$H$504)*60/D8)</f>
        <v>264</v>
      </c>
      <c r="I8" s="20" t="n">
        <f aca="false">IF(OR(H8="",N(G8)=0),"",(H8-G8)/G8)</f>
        <v>0.1</v>
      </c>
      <c r="J8" s="18" t="n">
        <f aca="false">IF(H8="","",ROUNDUP(H8,0))</f>
        <v>264</v>
      </c>
      <c r="K8" s="21" t="str">
        <f aca="false">IF($A8="","",IF(N(C8)=0,"No jobs logged yet",IF(OR(N(I8)&gt;$B$4,AND(F8&lt;&gt;"",N(E8)&gt;0,F8&gt;E8*(1+$B$4))),"Re-quote: running over","OK")))</f>
        <v>Re-quote: running over</v>
      </c>
    </row>
    <row r="9" customFormat="false" ht="15" hidden="false" customHeight="false" outlineLevel="0" collapsed="false">
      <c r="A9" s="21" t="str">
        <f aca="false">IF(Parts!$A$7="","",Parts!$A$7)</f>
        <v>P-1003</v>
      </c>
      <c r="B9" s="21" t="str">
        <f aca="false">IF($A9="","",Parts!$B$7&amp;"")</f>
        <v>Drive shaft 20mm</v>
      </c>
      <c r="C9" s="24" t="n">
        <f aca="false">IF($A9="","",COUNTIF('Time Log'!$C$5:$C$504,$A9))</f>
        <v>1</v>
      </c>
      <c r="D9" s="18" t="n">
        <f aca="false">IF($A9="","",SUMIF('Time Log'!$C$5:$C$504,$A9,'Time Log'!$F$5:$F$504))</f>
        <v>120</v>
      </c>
      <c r="E9" s="18" t="n">
        <f aca="false">IF($A9="","",N(Parts!$E$7))</f>
        <v>40</v>
      </c>
      <c r="F9" s="18" t="n">
        <f aca="false">IF(OR($A9="",N(C9)=0),"",SUMIF('Time Log'!$C$5:$C$504,$A9,'Time Log'!$G$5:$G$504)/C9)</f>
        <v>38</v>
      </c>
      <c r="G9" s="18" t="n">
        <f aca="false">IF($A9="","",N(Parts!$F$7))</f>
        <v>150</v>
      </c>
      <c r="H9" s="19" t="n">
        <f aca="false">IF(OR($A9="",N(D9)=0),"",SUMIF('Time Log'!$C$5:$C$504,$A9,'Time Log'!$H$5:$H$504)*60/D9)</f>
        <v>145</v>
      </c>
      <c r="I9" s="20" t="n">
        <f aca="false">IF(OR(H9="",N(G9)=0),"",(H9-G9)/G9)</f>
        <v>-0.0333333333333333</v>
      </c>
      <c r="J9" s="18" t="n">
        <f aca="false">IF(H9="","",ROUNDUP(H9,0))</f>
        <v>145</v>
      </c>
      <c r="K9" s="21" t="str">
        <f aca="false">IF($A9="","",IF(N(C9)=0,"No jobs logged yet",IF(OR(N(I9)&gt;$B$4,AND(F9&lt;&gt;"",N(E9)&gt;0,F9&gt;E9*(1+$B$4))),"Re-quote: running over","OK")))</f>
        <v>OK</v>
      </c>
    </row>
    <row r="10" customFormat="false" ht="15" hidden="false" customHeight="false" outlineLevel="0" collapsed="false">
      <c r="A10" s="21" t="str">
        <f aca="false">IF(Parts!$A$8="","",Parts!$A$8)</f>
        <v/>
      </c>
      <c r="B10" s="21" t="str">
        <f aca="false">IF($A10="","",Parts!$B$8&amp;"")</f>
        <v/>
      </c>
      <c r="C10" s="24" t="str">
        <f aca="false">IF($A10="","",COUNTIF('Time Log'!$C$5:$C$504,$A10))</f>
        <v/>
      </c>
      <c r="D10" s="18" t="str">
        <f aca="false">IF($A10="","",SUMIF('Time Log'!$C$5:$C$504,$A10,'Time Log'!$F$5:$F$504))</f>
        <v/>
      </c>
      <c r="E10" s="18" t="str">
        <f aca="false">IF($A10="","",N(Parts!$E$8))</f>
        <v/>
      </c>
      <c r="F10" s="18" t="str">
        <f aca="false">IF(OR($A10="",N(C10)=0),"",SUMIF('Time Log'!$C$5:$C$504,$A10,'Time Log'!$G$5:$G$504)/C10)</f>
        <v/>
      </c>
      <c r="G10" s="18" t="str">
        <f aca="false">IF($A10="","",N(Parts!$F$8))</f>
        <v/>
      </c>
      <c r="H10" s="19" t="str">
        <f aca="false">IF(OR($A10="",N(D10)=0),"",SUMIF('Time Log'!$C$5:$C$504,$A10,'Time Log'!$H$5:$H$504)*60/D10)</f>
        <v/>
      </c>
      <c r="I10" s="20" t="str">
        <f aca="false">IF(OR(H10="",N(G10)=0),"",(H10-G10)/G10)</f>
        <v/>
      </c>
      <c r="J10" s="18" t="str">
        <f aca="false">IF(H10="","",ROUNDUP(H10,0))</f>
        <v/>
      </c>
      <c r="K10" s="21" t="str">
        <f aca="false">IF($A10="","",IF(N(C10)=0,"No jobs logged yet",IF(OR(N(I10)&gt;$B$4,AND(F10&lt;&gt;"",N(E10)&gt;0,F10&gt;E10*(1+$B$4))),"Re-quote: running over","OK")))</f>
        <v/>
      </c>
    </row>
    <row r="11" customFormat="false" ht="15" hidden="false" customHeight="false" outlineLevel="0" collapsed="false">
      <c r="A11" s="21" t="str">
        <f aca="false">IF(Parts!$A$9="","",Parts!$A$9)</f>
        <v/>
      </c>
      <c r="B11" s="21" t="str">
        <f aca="false">IF($A11="","",Parts!$B$9&amp;"")</f>
        <v/>
      </c>
      <c r="C11" s="24" t="str">
        <f aca="false">IF($A11="","",COUNTIF('Time Log'!$C$5:$C$504,$A11))</f>
        <v/>
      </c>
      <c r="D11" s="18" t="str">
        <f aca="false">IF($A11="","",SUMIF('Time Log'!$C$5:$C$504,$A11,'Time Log'!$F$5:$F$504))</f>
        <v/>
      </c>
      <c r="E11" s="18" t="str">
        <f aca="false">IF($A11="","",N(Parts!$E$9))</f>
        <v/>
      </c>
      <c r="F11" s="18" t="str">
        <f aca="false">IF(OR($A11="",N(C11)=0),"",SUMIF('Time Log'!$C$5:$C$504,$A11,'Time Log'!$G$5:$G$504)/C11)</f>
        <v/>
      </c>
      <c r="G11" s="18" t="str">
        <f aca="false">IF($A11="","",N(Parts!$F$9))</f>
        <v/>
      </c>
      <c r="H11" s="19" t="str">
        <f aca="false">IF(OR($A11="",N(D11)=0),"",SUMIF('Time Log'!$C$5:$C$504,$A11,'Time Log'!$H$5:$H$504)*60/D11)</f>
        <v/>
      </c>
      <c r="I11" s="20" t="str">
        <f aca="false">IF(OR(H11="",N(G11)=0),"",(H11-G11)/G11)</f>
        <v/>
      </c>
      <c r="J11" s="18" t="str">
        <f aca="false">IF(H11="","",ROUNDUP(H11,0))</f>
        <v/>
      </c>
      <c r="K11" s="21" t="str">
        <f aca="false">IF($A11="","",IF(N(C11)=0,"No jobs logged yet",IF(OR(N(I11)&gt;$B$4,AND(F11&lt;&gt;"",N(E11)&gt;0,F11&gt;E11*(1+$B$4))),"Re-quote: running over","OK")))</f>
        <v/>
      </c>
    </row>
    <row r="12" customFormat="false" ht="15" hidden="false" customHeight="false" outlineLevel="0" collapsed="false">
      <c r="A12" s="21" t="str">
        <f aca="false">IF(Parts!$A$10="","",Parts!$A$10)</f>
        <v/>
      </c>
      <c r="B12" s="21" t="str">
        <f aca="false">IF($A12="","",Parts!$B$10&amp;"")</f>
        <v/>
      </c>
      <c r="C12" s="24" t="str">
        <f aca="false">IF($A12="","",COUNTIF('Time Log'!$C$5:$C$504,$A12))</f>
        <v/>
      </c>
      <c r="D12" s="18" t="str">
        <f aca="false">IF($A12="","",SUMIF('Time Log'!$C$5:$C$504,$A12,'Time Log'!$F$5:$F$504))</f>
        <v/>
      </c>
      <c r="E12" s="18" t="str">
        <f aca="false">IF($A12="","",N(Parts!$E$10))</f>
        <v/>
      </c>
      <c r="F12" s="18" t="str">
        <f aca="false">IF(OR($A12="",N(C12)=0),"",SUMIF('Time Log'!$C$5:$C$504,$A12,'Time Log'!$G$5:$G$504)/C12)</f>
        <v/>
      </c>
      <c r="G12" s="18" t="str">
        <f aca="false">IF($A12="","",N(Parts!$F$10))</f>
        <v/>
      </c>
      <c r="H12" s="19" t="str">
        <f aca="false">IF(OR($A12="",N(D12)=0),"",SUMIF('Time Log'!$C$5:$C$504,$A12,'Time Log'!$H$5:$H$504)*60/D12)</f>
        <v/>
      </c>
      <c r="I12" s="20" t="str">
        <f aca="false">IF(OR(H12="",N(G12)=0),"",(H12-G12)/G12)</f>
        <v/>
      </c>
      <c r="J12" s="18" t="str">
        <f aca="false">IF(H12="","",ROUNDUP(H12,0))</f>
        <v/>
      </c>
      <c r="K12" s="21" t="str">
        <f aca="false">IF($A12="","",IF(N(C12)=0,"No jobs logged yet",IF(OR(N(I12)&gt;$B$4,AND(F12&lt;&gt;"",N(E12)&gt;0,F12&gt;E12*(1+$B$4))),"Re-quote: running over","OK")))</f>
        <v/>
      </c>
    </row>
    <row r="13" customFormat="false" ht="15" hidden="false" customHeight="false" outlineLevel="0" collapsed="false">
      <c r="A13" s="21" t="str">
        <f aca="false">IF(Parts!$A$11="","",Parts!$A$11)</f>
        <v/>
      </c>
      <c r="B13" s="21" t="str">
        <f aca="false">IF($A13="","",Parts!$B$11&amp;"")</f>
        <v/>
      </c>
      <c r="C13" s="24" t="str">
        <f aca="false">IF($A13="","",COUNTIF('Time Log'!$C$5:$C$504,$A13))</f>
        <v/>
      </c>
      <c r="D13" s="18" t="str">
        <f aca="false">IF($A13="","",SUMIF('Time Log'!$C$5:$C$504,$A13,'Time Log'!$F$5:$F$504))</f>
        <v/>
      </c>
      <c r="E13" s="18" t="str">
        <f aca="false">IF($A13="","",N(Parts!$E$11))</f>
        <v/>
      </c>
      <c r="F13" s="18" t="str">
        <f aca="false">IF(OR($A13="",N(C13)=0),"",SUMIF('Time Log'!$C$5:$C$504,$A13,'Time Log'!$G$5:$G$504)/C13)</f>
        <v/>
      </c>
      <c r="G13" s="18" t="str">
        <f aca="false">IF($A13="","",N(Parts!$F$11))</f>
        <v/>
      </c>
      <c r="H13" s="19" t="str">
        <f aca="false">IF(OR($A13="",N(D13)=0),"",SUMIF('Time Log'!$C$5:$C$504,$A13,'Time Log'!$H$5:$H$504)*60/D13)</f>
        <v/>
      </c>
      <c r="I13" s="20" t="str">
        <f aca="false">IF(OR(H13="",N(G13)=0),"",(H13-G13)/G13)</f>
        <v/>
      </c>
      <c r="J13" s="18" t="str">
        <f aca="false">IF(H13="","",ROUNDUP(H13,0))</f>
        <v/>
      </c>
      <c r="K13" s="21" t="str">
        <f aca="false">IF($A13="","",IF(N(C13)=0,"No jobs logged yet",IF(OR(N(I13)&gt;$B$4,AND(F13&lt;&gt;"",N(E13)&gt;0,F13&gt;E13*(1+$B$4))),"Re-quote: running over","OK")))</f>
        <v/>
      </c>
    </row>
    <row r="14" customFormat="false" ht="15" hidden="false" customHeight="false" outlineLevel="0" collapsed="false">
      <c r="A14" s="21" t="str">
        <f aca="false">IF(Parts!$A$12="","",Parts!$A$12)</f>
        <v/>
      </c>
      <c r="B14" s="21" t="str">
        <f aca="false">IF($A14="","",Parts!$B$12&amp;"")</f>
        <v/>
      </c>
      <c r="C14" s="24" t="str">
        <f aca="false">IF($A14="","",COUNTIF('Time Log'!$C$5:$C$504,$A14))</f>
        <v/>
      </c>
      <c r="D14" s="18" t="str">
        <f aca="false">IF($A14="","",SUMIF('Time Log'!$C$5:$C$504,$A14,'Time Log'!$F$5:$F$504))</f>
        <v/>
      </c>
      <c r="E14" s="18" t="str">
        <f aca="false">IF($A14="","",N(Parts!$E$12))</f>
        <v/>
      </c>
      <c r="F14" s="18" t="str">
        <f aca="false">IF(OR($A14="",N(C14)=0),"",SUMIF('Time Log'!$C$5:$C$504,$A14,'Time Log'!$G$5:$G$504)/C14)</f>
        <v/>
      </c>
      <c r="G14" s="18" t="str">
        <f aca="false">IF($A14="","",N(Parts!$F$12))</f>
        <v/>
      </c>
      <c r="H14" s="19" t="str">
        <f aca="false">IF(OR($A14="",N(D14)=0),"",SUMIF('Time Log'!$C$5:$C$504,$A14,'Time Log'!$H$5:$H$504)*60/D14)</f>
        <v/>
      </c>
      <c r="I14" s="20" t="str">
        <f aca="false">IF(OR(H14="",N(G14)=0),"",(H14-G14)/G14)</f>
        <v/>
      </c>
      <c r="J14" s="18" t="str">
        <f aca="false">IF(H14="","",ROUNDUP(H14,0))</f>
        <v/>
      </c>
      <c r="K14" s="21" t="str">
        <f aca="false">IF($A14="","",IF(N(C14)=0,"No jobs logged yet",IF(OR(N(I14)&gt;$B$4,AND(F14&lt;&gt;"",N(E14)&gt;0,F14&gt;E14*(1+$B$4))),"Re-quote: running over","OK")))</f>
        <v/>
      </c>
    </row>
    <row r="15" customFormat="false" ht="15" hidden="false" customHeight="false" outlineLevel="0" collapsed="false">
      <c r="A15" s="21" t="str">
        <f aca="false">IF(Parts!$A$13="","",Parts!$A$13)</f>
        <v/>
      </c>
      <c r="B15" s="21" t="str">
        <f aca="false">IF($A15="","",Parts!$B$13&amp;"")</f>
        <v/>
      </c>
      <c r="C15" s="24" t="str">
        <f aca="false">IF($A15="","",COUNTIF('Time Log'!$C$5:$C$504,$A15))</f>
        <v/>
      </c>
      <c r="D15" s="18" t="str">
        <f aca="false">IF($A15="","",SUMIF('Time Log'!$C$5:$C$504,$A15,'Time Log'!$F$5:$F$504))</f>
        <v/>
      </c>
      <c r="E15" s="18" t="str">
        <f aca="false">IF($A15="","",N(Parts!$E$13))</f>
        <v/>
      </c>
      <c r="F15" s="18" t="str">
        <f aca="false">IF(OR($A15="",N(C15)=0),"",SUMIF('Time Log'!$C$5:$C$504,$A15,'Time Log'!$G$5:$G$504)/C15)</f>
        <v/>
      </c>
      <c r="G15" s="18" t="str">
        <f aca="false">IF($A15="","",N(Parts!$F$13))</f>
        <v/>
      </c>
      <c r="H15" s="19" t="str">
        <f aca="false">IF(OR($A15="",N(D15)=0),"",SUMIF('Time Log'!$C$5:$C$504,$A15,'Time Log'!$H$5:$H$504)*60/D15)</f>
        <v/>
      </c>
      <c r="I15" s="20" t="str">
        <f aca="false">IF(OR(H15="",N(G15)=0),"",(H15-G15)/G15)</f>
        <v/>
      </c>
      <c r="J15" s="18" t="str">
        <f aca="false">IF(H15="","",ROUNDUP(H15,0))</f>
        <v/>
      </c>
      <c r="K15" s="21" t="str">
        <f aca="false">IF($A15="","",IF(N(C15)=0,"No jobs logged yet",IF(OR(N(I15)&gt;$B$4,AND(F15&lt;&gt;"",N(E15)&gt;0,F15&gt;E15*(1+$B$4))),"Re-quote: running over","OK")))</f>
        <v/>
      </c>
    </row>
    <row r="16" customFormat="false" ht="15" hidden="false" customHeight="false" outlineLevel="0" collapsed="false">
      <c r="A16" s="21" t="str">
        <f aca="false">IF(Parts!$A$14="","",Parts!$A$14)</f>
        <v/>
      </c>
      <c r="B16" s="21" t="str">
        <f aca="false">IF($A16="","",Parts!$B$14&amp;"")</f>
        <v/>
      </c>
      <c r="C16" s="24" t="str">
        <f aca="false">IF($A16="","",COUNTIF('Time Log'!$C$5:$C$504,$A16))</f>
        <v/>
      </c>
      <c r="D16" s="18" t="str">
        <f aca="false">IF($A16="","",SUMIF('Time Log'!$C$5:$C$504,$A16,'Time Log'!$F$5:$F$504))</f>
        <v/>
      </c>
      <c r="E16" s="18" t="str">
        <f aca="false">IF($A16="","",N(Parts!$E$14))</f>
        <v/>
      </c>
      <c r="F16" s="18" t="str">
        <f aca="false">IF(OR($A16="",N(C16)=0),"",SUMIF('Time Log'!$C$5:$C$504,$A16,'Time Log'!$G$5:$G$504)/C16)</f>
        <v/>
      </c>
      <c r="G16" s="18" t="str">
        <f aca="false">IF($A16="","",N(Parts!$F$14))</f>
        <v/>
      </c>
      <c r="H16" s="19" t="str">
        <f aca="false">IF(OR($A16="",N(D16)=0),"",SUMIF('Time Log'!$C$5:$C$504,$A16,'Time Log'!$H$5:$H$504)*60/D16)</f>
        <v/>
      </c>
      <c r="I16" s="20" t="str">
        <f aca="false">IF(OR(H16="",N(G16)=0),"",(H16-G16)/G16)</f>
        <v/>
      </c>
      <c r="J16" s="18" t="str">
        <f aca="false">IF(H16="","",ROUNDUP(H16,0))</f>
        <v/>
      </c>
      <c r="K16" s="21" t="str">
        <f aca="false">IF($A16="","",IF(N(C16)=0,"No jobs logged yet",IF(OR(N(I16)&gt;$B$4,AND(F16&lt;&gt;"",N(E16)&gt;0,F16&gt;E16*(1+$B$4))),"Re-quote: running over","OK")))</f>
        <v/>
      </c>
    </row>
    <row r="17" customFormat="false" ht="15" hidden="false" customHeight="false" outlineLevel="0" collapsed="false">
      <c r="A17" s="21" t="str">
        <f aca="false">IF(Parts!$A$15="","",Parts!$A$15)</f>
        <v/>
      </c>
      <c r="B17" s="21" t="str">
        <f aca="false">IF($A17="","",Parts!$B$15&amp;"")</f>
        <v/>
      </c>
      <c r="C17" s="24" t="str">
        <f aca="false">IF($A17="","",COUNTIF('Time Log'!$C$5:$C$504,$A17))</f>
        <v/>
      </c>
      <c r="D17" s="18" t="str">
        <f aca="false">IF($A17="","",SUMIF('Time Log'!$C$5:$C$504,$A17,'Time Log'!$F$5:$F$504))</f>
        <v/>
      </c>
      <c r="E17" s="18" t="str">
        <f aca="false">IF($A17="","",N(Parts!$E$15))</f>
        <v/>
      </c>
      <c r="F17" s="18" t="str">
        <f aca="false">IF(OR($A17="",N(C17)=0),"",SUMIF('Time Log'!$C$5:$C$504,$A17,'Time Log'!$G$5:$G$504)/C17)</f>
        <v/>
      </c>
      <c r="G17" s="18" t="str">
        <f aca="false">IF($A17="","",N(Parts!$F$15))</f>
        <v/>
      </c>
      <c r="H17" s="19" t="str">
        <f aca="false">IF(OR($A17="",N(D17)=0),"",SUMIF('Time Log'!$C$5:$C$504,$A17,'Time Log'!$H$5:$H$504)*60/D17)</f>
        <v/>
      </c>
      <c r="I17" s="20" t="str">
        <f aca="false">IF(OR(H17="",N(G17)=0),"",(H17-G17)/G17)</f>
        <v/>
      </c>
      <c r="J17" s="18" t="str">
        <f aca="false">IF(H17="","",ROUNDUP(H17,0))</f>
        <v/>
      </c>
      <c r="K17" s="21" t="str">
        <f aca="false">IF($A17="","",IF(N(C17)=0,"No jobs logged yet",IF(OR(N(I17)&gt;$B$4,AND(F17&lt;&gt;"",N(E17)&gt;0,F17&gt;E17*(1+$B$4))),"Re-quote: running over","OK")))</f>
        <v/>
      </c>
    </row>
    <row r="18" customFormat="false" ht="15" hidden="false" customHeight="false" outlineLevel="0" collapsed="false">
      <c r="A18" s="21" t="str">
        <f aca="false">IF(Parts!$A$16="","",Parts!$A$16)</f>
        <v/>
      </c>
      <c r="B18" s="21" t="str">
        <f aca="false">IF($A18="","",Parts!$B$16&amp;"")</f>
        <v/>
      </c>
      <c r="C18" s="24" t="str">
        <f aca="false">IF($A18="","",COUNTIF('Time Log'!$C$5:$C$504,$A18))</f>
        <v/>
      </c>
      <c r="D18" s="18" t="str">
        <f aca="false">IF($A18="","",SUMIF('Time Log'!$C$5:$C$504,$A18,'Time Log'!$F$5:$F$504))</f>
        <v/>
      </c>
      <c r="E18" s="18" t="str">
        <f aca="false">IF($A18="","",N(Parts!$E$16))</f>
        <v/>
      </c>
      <c r="F18" s="18" t="str">
        <f aca="false">IF(OR($A18="",N(C18)=0),"",SUMIF('Time Log'!$C$5:$C$504,$A18,'Time Log'!$G$5:$G$504)/C18)</f>
        <v/>
      </c>
      <c r="G18" s="18" t="str">
        <f aca="false">IF($A18="","",N(Parts!$F$16))</f>
        <v/>
      </c>
      <c r="H18" s="19" t="str">
        <f aca="false">IF(OR($A18="",N(D18)=0),"",SUMIF('Time Log'!$C$5:$C$504,$A18,'Time Log'!$H$5:$H$504)*60/D18)</f>
        <v/>
      </c>
      <c r="I18" s="20" t="str">
        <f aca="false">IF(OR(H18="",N(G18)=0),"",(H18-G18)/G18)</f>
        <v/>
      </c>
      <c r="J18" s="18" t="str">
        <f aca="false">IF(H18="","",ROUNDUP(H18,0))</f>
        <v/>
      </c>
      <c r="K18" s="21" t="str">
        <f aca="false">IF($A18="","",IF(N(C18)=0,"No jobs logged yet",IF(OR(N(I18)&gt;$B$4,AND(F18&lt;&gt;"",N(E18)&gt;0,F18&gt;E18*(1+$B$4))),"Re-quote: running over","OK")))</f>
        <v/>
      </c>
    </row>
    <row r="19" customFormat="false" ht="15" hidden="false" customHeight="false" outlineLevel="0" collapsed="false">
      <c r="A19" s="21" t="str">
        <f aca="false">IF(Parts!$A$17="","",Parts!$A$17)</f>
        <v/>
      </c>
      <c r="B19" s="21" t="str">
        <f aca="false">IF($A19="","",Parts!$B$17&amp;"")</f>
        <v/>
      </c>
      <c r="C19" s="24" t="str">
        <f aca="false">IF($A19="","",COUNTIF('Time Log'!$C$5:$C$504,$A19))</f>
        <v/>
      </c>
      <c r="D19" s="18" t="str">
        <f aca="false">IF($A19="","",SUMIF('Time Log'!$C$5:$C$504,$A19,'Time Log'!$F$5:$F$504))</f>
        <v/>
      </c>
      <c r="E19" s="18" t="str">
        <f aca="false">IF($A19="","",N(Parts!$E$17))</f>
        <v/>
      </c>
      <c r="F19" s="18" t="str">
        <f aca="false">IF(OR($A19="",N(C19)=0),"",SUMIF('Time Log'!$C$5:$C$504,$A19,'Time Log'!$G$5:$G$504)/C19)</f>
        <v/>
      </c>
      <c r="G19" s="18" t="str">
        <f aca="false">IF($A19="","",N(Parts!$F$17))</f>
        <v/>
      </c>
      <c r="H19" s="19" t="str">
        <f aca="false">IF(OR($A19="",N(D19)=0),"",SUMIF('Time Log'!$C$5:$C$504,$A19,'Time Log'!$H$5:$H$504)*60/D19)</f>
        <v/>
      </c>
      <c r="I19" s="20" t="str">
        <f aca="false">IF(OR(H19="",N(G19)=0),"",(H19-G19)/G19)</f>
        <v/>
      </c>
      <c r="J19" s="18" t="str">
        <f aca="false">IF(H19="","",ROUNDUP(H19,0))</f>
        <v/>
      </c>
      <c r="K19" s="21" t="str">
        <f aca="false">IF($A19="","",IF(N(C19)=0,"No jobs logged yet",IF(OR(N(I19)&gt;$B$4,AND(F19&lt;&gt;"",N(E19)&gt;0,F19&gt;E19*(1+$B$4))),"Re-quote: running over","OK")))</f>
        <v/>
      </c>
    </row>
    <row r="20" customFormat="false" ht="15" hidden="false" customHeight="false" outlineLevel="0" collapsed="false">
      <c r="A20" s="21" t="str">
        <f aca="false">IF(Parts!$A$18="","",Parts!$A$18)</f>
        <v/>
      </c>
      <c r="B20" s="21" t="str">
        <f aca="false">IF($A20="","",Parts!$B$18&amp;"")</f>
        <v/>
      </c>
      <c r="C20" s="24" t="str">
        <f aca="false">IF($A20="","",COUNTIF('Time Log'!$C$5:$C$504,$A20))</f>
        <v/>
      </c>
      <c r="D20" s="18" t="str">
        <f aca="false">IF($A20="","",SUMIF('Time Log'!$C$5:$C$504,$A20,'Time Log'!$F$5:$F$504))</f>
        <v/>
      </c>
      <c r="E20" s="18" t="str">
        <f aca="false">IF($A20="","",N(Parts!$E$18))</f>
        <v/>
      </c>
      <c r="F20" s="18" t="str">
        <f aca="false">IF(OR($A20="",N(C20)=0),"",SUMIF('Time Log'!$C$5:$C$504,$A20,'Time Log'!$G$5:$G$504)/C20)</f>
        <v/>
      </c>
      <c r="G20" s="18" t="str">
        <f aca="false">IF($A20="","",N(Parts!$F$18))</f>
        <v/>
      </c>
      <c r="H20" s="19" t="str">
        <f aca="false">IF(OR($A20="",N(D20)=0),"",SUMIF('Time Log'!$C$5:$C$504,$A20,'Time Log'!$H$5:$H$504)*60/D20)</f>
        <v/>
      </c>
      <c r="I20" s="20" t="str">
        <f aca="false">IF(OR(H20="",N(G20)=0),"",(H20-G20)/G20)</f>
        <v/>
      </c>
      <c r="J20" s="18" t="str">
        <f aca="false">IF(H20="","",ROUNDUP(H20,0))</f>
        <v/>
      </c>
      <c r="K20" s="21" t="str">
        <f aca="false">IF($A20="","",IF(N(C20)=0,"No jobs logged yet",IF(OR(N(I20)&gt;$B$4,AND(F20&lt;&gt;"",N(E20)&gt;0,F20&gt;E20*(1+$B$4))),"Re-quote: running over","OK")))</f>
        <v/>
      </c>
    </row>
    <row r="21" customFormat="false" ht="15" hidden="false" customHeight="false" outlineLevel="0" collapsed="false">
      <c r="A21" s="21" t="str">
        <f aca="false">IF(Parts!$A$19="","",Parts!$A$19)</f>
        <v/>
      </c>
      <c r="B21" s="21" t="str">
        <f aca="false">IF($A21="","",Parts!$B$19&amp;"")</f>
        <v/>
      </c>
      <c r="C21" s="24" t="str">
        <f aca="false">IF($A21="","",COUNTIF('Time Log'!$C$5:$C$504,$A21))</f>
        <v/>
      </c>
      <c r="D21" s="18" t="str">
        <f aca="false">IF($A21="","",SUMIF('Time Log'!$C$5:$C$504,$A21,'Time Log'!$F$5:$F$504))</f>
        <v/>
      </c>
      <c r="E21" s="18" t="str">
        <f aca="false">IF($A21="","",N(Parts!$E$19))</f>
        <v/>
      </c>
      <c r="F21" s="18" t="str">
        <f aca="false">IF(OR($A21="",N(C21)=0),"",SUMIF('Time Log'!$C$5:$C$504,$A21,'Time Log'!$G$5:$G$504)/C21)</f>
        <v/>
      </c>
      <c r="G21" s="18" t="str">
        <f aca="false">IF($A21="","",N(Parts!$F$19))</f>
        <v/>
      </c>
      <c r="H21" s="19" t="str">
        <f aca="false">IF(OR($A21="",N(D21)=0),"",SUMIF('Time Log'!$C$5:$C$504,$A21,'Time Log'!$H$5:$H$504)*60/D21)</f>
        <v/>
      </c>
      <c r="I21" s="20" t="str">
        <f aca="false">IF(OR(H21="",N(G21)=0),"",(H21-G21)/G21)</f>
        <v/>
      </c>
      <c r="J21" s="18" t="str">
        <f aca="false">IF(H21="","",ROUNDUP(H21,0))</f>
        <v/>
      </c>
      <c r="K21" s="21" t="str">
        <f aca="false">IF($A21="","",IF(N(C21)=0,"No jobs logged yet",IF(OR(N(I21)&gt;$B$4,AND(F21&lt;&gt;"",N(E21)&gt;0,F21&gt;E21*(1+$B$4))),"Re-quote: running over","OK")))</f>
        <v/>
      </c>
    </row>
    <row r="22" customFormat="false" ht="15" hidden="false" customHeight="false" outlineLevel="0" collapsed="false">
      <c r="A22" s="21" t="str">
        <f aca="false">IF(Parts!$A$20="","",Parts!$A$20)</f>
        <v/>
      </c>
      <c r="B22" s="21" t="str">
        <f aca="false">IF($A22="","",Parts!$B$20&amp;"")</f>
        <v/>
      </c>
      <c r="C22" s="24" t="str">
        <f aca="false">IF($A22="","",COUNTIF('Time Log'!$C$5:$C$504,$A22))</f>
        <v/>
      </c>
      <c r="D22" s="18" t="str">
        <f aca="false">IF($A22="","",SUMIF('Time Log'!$C$5:$C$504,$A22,'Time Log'!$F$5:$F$504))</f>
        <v/>
      </c>
      <c r="E22" s="18" t="str">
        <f aca="false">IF($A22="","",N(Parts!$E$20))</f>
        <v/>
      </c>
      <c r="F22" s="18" t="str">
        <f aca="false">IF(OR($A22="",N(C22)=0),"",SUMIF('Time Log'!$C$5:$C$504,$A22,'Time Log'!$G$5:$G$504)/C22)</f>
        <v/>
      </c>
      <c r="G22" s="18" t="str">
        <f aca="false">IF($A22="","",N(Parts!$F$20))</f>
        <v/>
      </c>
      <c r="H22" s="19" t="str">
        <f aca="false">IF(OR($A22="",N(D22)=0),"",SUMIF('Time Log'!$C$5:$C$504,$A22,'Time Log'!$H$5:$H$504)*60/D22)</f>
        <v/>
      </c>
      <c r="I22" s="20" t="str">
        <f aca="false">IF(OR(H22="",N(G22)=0),"",(H22-G22)/G22)</f>
        <v/>
      </c>
      <c r="J22" s="18" t="str">
        <f aca="false">IF(H22="","",ROUNDUP(H22,0))</f>
        <v/>
      </c>
      <c r="K22" s="21" t="str">
        <f aca="false">IF($A22="","",IF(N(C22)=0,"No jobs logged yet",IF(OR(N(I22)&gt;$B$4,AND(F22&lt;&gt;"",N(E22)&gt;0,F22&gt;E22*(1+$B$4))),"Re-quote: running over","OK")))</f>
        <v/>
      </c>
    </row>
    <row r="23" customFormat="false" ht="15" hidden="false" customHeight="false" outlineLevel="0" collapsed="false">
      <c r="A23" s="21" t="str">
        <f aca="false">IF(Parts!$A$21="","",Parts!$A$21)</f>
        <v/>
      </c>
      <c r="B23" s="21" t="str">
        <f aca="false">IF($A23="","",Parts!$B$21&amp;"")</f>
        <v/>
      </c>
      <c r="C23" s="24" t="str">
        <f aca="false">IF($A23="","",COUNTIF('Time Log'!$C$5:$C$504,$A23))</f>
        <v/>
      </c>
      <c r="D23" s="18" t="str">
        <f aca="false">IF($A23="","",SUMIF('Time Log'!$C$5:$C$504,$A23,'Time Log'!$F$5:$F$504))</f>
        <v/>
      </c>
      <c r="E23" s="18" t="str">
        <f aca="false">IF($A23="","",N(Parts!$E$21))</f>
        <v/>
      </c>
      <c r="F23" s="18" t="str">
        <f aca="false">IF(OR($A23="",N(C23)=0),"",SUMIF('Time Log'!$C$5:$C$504,$A23,'Time Log'!$G$5:$G$504)/C23)</f>
        <v/>
      </c>
      <c r="G23" s="18" t="str">
        <f aca="false">IF($A23="","",N(Parts!$F$21))</f>
        <v/>
      </c>
      <c r="H23" s="19" t="str">
        <f aca="false">IF(OR($A23="",N(D23)=0),"",SUMIF('Time Log'!$C$5:$C$504,$A23,'Time Log'!$H$5:$H$504)*60/D23)</f>
        <v/>
      </c>
      <c r="I23" s="20" t="str">
        <f aca="false">IF(OR(H23="",N(G23)=0),"",(H23-G23)/G23)</f>
        <v/>
      </c>
      <c r="J23" s="18" t="str">
        <f aca="false">IF(H23="","",ROUNDUP(H23,0))</f>
        <v/>
      </c>
      <c r="K23" s="21" t="str">
        <f aca="false">IF($A23="","",IF(N(C23)=0,"No jobs logged yet",IF(OR(N(I23)&gt;$B$4,AND(F23&lt;&gt;"",N(E23)&gt;0,F23&gt;E23*(1+$B$4))),"Re-quote: running over","OK")))</f>
        <v/>
      </c>
    </row>
    <row r="24" customFormat="false" ht="15" hidden="false" customHeight="false" outlineLevel="0" collapsed="false">
      <c r="A24" s="21" t="str">
        <f aca="false">IF(Parts!$A$22="","",Parts!$A$22)</f>
        <v/>
      </c>
      <c r="B24" s="21" t="str">
        <f aca="false">IF($A24="","",Parts!$B$22&amp;"")</f>
        <v/>
      </c>
      <c r="C24" s="24" t="str">
        <f aca="false">IF($A24="","",COUNTIF('Time Log'!$C$5:$C$504,$A24))</f>
        <v/>
      </c>
      <c r="D24" s="18" t="str">
        <f aca="false">IF($A24="","",SUMIF('Time Log'!$C$5:$C$504,$A24,'Time Log'!$F$5:$F$504))</f>
        <v/>
      </c>
      <c r="E24" s="18" t="str">
        <f aca="false">IF($A24="","",N(Parts!$E$22))</f>
        <v/>
      </c>
      <c r="F24" s="18" t="str">
        <f aca="false">IF(OR($A24="",N(C24)=0),"",SUMIF('Time Log'!$C$5:$C$504,$A24,'Time Log'!$G$5:$G$504)/C24)</f>
        <v/>
      </c>
      <c r="G24" s="18" t="str">
        <f aca="false">IF($A24="","",N(Parts!$F$22))</f>
        <v/>
      </c>
      <c r="H24" s="19" t="str">
        <f aca="false">IF(OR($A24="",N(D24)=0),"",SUMIF('Time Log'!$C$5:$C$504,$A24,'Time Log'!$H$5:$H$504)*60/D24)</f>
        <v/>
      </c>
      <c r="I24" s="20" t="str">
        <f aca="false">IF(OR(H24="",N(G24)=0),"",(H24-G24)/G24)</f>
        <v/>
      </c>
      <c r="J24" s="18" t="str">
        <f aca="false">IF(H24="","",ROUNDUP(H24,0))</f>
        <v/>
      </c>
      <c r="K24" s="21" t="str">
        <f aca="false">IF($A24="","",IF(N(C24)=0,"No jobs logged yet",IF(OR(N(I24)&gt;$B$4,AND(F24&lt;&gt;"",N(E24)&gt;0,F24&gt;E24*(1+$B$4))),"Re-quote: running over","OK")))</f>
        <v/>
      </c>
    </row>
    <row r="25" customFormat="false" ht="15" hidden="false" customHeight="false" outlineLevel="0" collapsed="false">
      <c r="A25" s="21" t="str">
        <f aca="false">IF(Parts!$A$23="","",Parts!$A$23)</f>
        <v/>
      </c>
      <c r="B25" s="21" t="str">
        <f aca="false">IF($A25="","",Parts!$B$23&amp;"")</f>
        <v/>
      </c>
      <c r="C25" s="24" t="str">
        <f aca="false">IF($A25="","",COUNTIF('Time Log'!$C$5:$C$504,$A25))</f>
        <v/>
      </c>
      <c r="D25" s="18" t="str">
        <f aca="false">IF($A25="","",SUMIF('Time Log'!$C$5:$C$504,$A25,'Time Log'!$F$5:$F$504))</f>
        <v/>
      </c>
      <c r="E25" s="18" t="str">
        <f aca="false">IF($A25="","",N(Parts!$E$23))</f>
        <v/>
      </c>
      <c r="F25" s="18" t="str">
        <f aca="false">IF(OR($A25="",N(C25)=0),"",SUMIF('Time Log'!$C$5:$C$504,$A25,'Time Log'!$G$5:$G$504)/C25)</f>
        <v/>
      </c>
      <c r="G25" s="18" t="str">
        <f aca="false">IF($A25="","",N(Parts!$F$23))</f>
        <v/>
      </c>
      <c r="H25" s="19" t="str">
        <f aca="false">IF(OR($A25="",N(D25)=0),"",SUMIF('Time Log'!$C$5:$C$504,$A25,'Time Log'!$H$5:$H$504)*60/D25)</f>
        <v/>
      </c>
      <c r="I25" s="20" t="str">
        <f aca="false">IF(OR(H25="",N(G25)=0),"",(H25-G25)/G25)</f>
        <v/>
      </c>
      <c r="J25" s="18" t="str">
        <f aca="false">IF(H25="","",ROUNDUP(H25,0))</f>
        <v/>
      </c>
      <c r="K25" s="21" t="str">
        <f aca="false">IF($A25="","",IF(N(C25)=0,"No jobs logged yet",IF(OR(N(I25)&gt;$B$4,AND(F25&lt;&gt;"",N(E25)&gt;0,F25&gt;E25*(1+$B$4))),"Re-quote: running over","OK")))</f>
        <v/>
      </c>
    </row>
    <row r="26" customFormat="false" ht="15" hidden="false" customHeight="false" outlineLevel="0" collapsed="false">
      <c r="A26" s="21" t="str">
        <f aca="false">IF(Parts!$A$24="","",Parts!$A$24)</f>
        <v/>
      </c>
      <c r="B26" s="21" t="str">
        <f aca="false">IF($A26="","",Parts!$B$24&amp;"")</f>
        <v/>
      </c>
      <c r="C26" s="24" t="str">
        <f aca="false">IF($A26="","",COUNTIF('Time Log'!$C$5:$C$504,$A26))</f>
        <v/>
      </c>
      <c r="D26" s="18" t="str">
        <f aca="false">IF($A26="","",SUMIF('Time Log'!$C$5:$C$504,$A26,'Time Log'!$F$5:$F$504))</f>
        <v/>
      </c>
      <c r="E26" s="18" t="str">
        <f aca="false">IF($A26="","",N(Parts!$E$24))</f>
        <v/>
      </c>
      <c r="F26" s="18" t="str">
        <f aca="false">IF(OR($A26="",N(C26)=0),"",SUMIF('Time Log'!$C$5:$C$504,$A26,'Time Log'!$G$5:$G$504)/C26)</f>
        <v/>
      </c>
      <c r="G26" s="18" t="str">
        <f aca="false">IF($A26="","",N(Parts!$F$24))</f>
        <v/>
      </c>
      <c r="H26" s="19" t="str">
        <f aca="false">IF(OR($A26="",N(D26)=0),"",SUMIF('Time Log'!$C$5:$C$504,$A26,'Time Log'!$H$5:$H$504)*60/D26)</f>
        <v/>
      </c>
      <c r="I26" s="20" t="str">
        <f aca="false">IF(OR(H26="",N(G26)=0),"",(H26-G26)/G26)</f>
        <v/>
      </c>
      <c r="J26" s="18" t="str">
        <f aca="false">IF(H26="","",ROUNDUP(H26,0))</f>
        <v/>
      </c>
      <c r="K26" s="21" t="str">
        <f aca="false">IF($A26="","",IF(N(C26)=0,"No jobs logged yet",IF(OR(N(I26)&gt;$B$4,AND(F26&lt;&gt;"",N(E26)&gt;0,F26&gt;E26*(1+$B$4))),"Re-quote: running over","OK")))</f>
        <v/>
      </c>
    </row>
    <row r="27" customFormat="false" ht="15" hidden="false" customHeight="false" outlineLevel="0" collapsed="false">
      <c r="A27" s="21" t="str">
        <f aca="false">IF(Parts!$A$25="","",Parts!$A$25)</f>
        <v/>
      </c>
      <c r="B27" s="21" t="str">
        <f aca="false">IF($A27="","",Parts!$B$25&amp;"")</f>
        <v/>
      </c>
      <c r="C27" s="24" t="str">
        <f aca="false">IF($A27="","",COUNTIF('Time Log'!$C$5:$C$504,$A27))</f>
        <v/>
      </c>
      <c r="D27" s="18" t="str">
        <f aca="false">IF($A27="","",SUMIF('Time Log'!$C$5:$C$504,$A27,'Time Log'!$F$5:$F$504))</f>
        <v/>
      </c>
      <c r="E27" s="18" t="str">
        <f aca="false">IF($A27="","",N(Parts!$E$25))</f>
        <v/>
      </c>
      <c r="F27" s="18" t="str">
        <f aca="false">IF(OR($A27="",N(C27)=0),"",SUMIF('Time Log'!$C$5:$C$504,$A27,'Time Log'!$G$5:$G$504)/C27)</f>
        <v/>
      </c>
      <c r="G27" s="18" t="str">
        <f aca="false">IF($A27="","",N(Parts!$F$25))</f>
        <v/>
      </c>
      <c r="H27" s="19" t="str">
        <f aca="false">IF(OR($A27="",N(D27)=0),"",SUMIF('Time Log'!$C$5:$C$504,$A27,'Time Log'!$H$5:$H$504)*60/D27)</f>
        <v/>
      </c>
      <c r="I27" s="20" t="str">
        <f aca="false">IF(OR(H27="",N(G27)=0),"",(H27-G27)/G27)</f>
        <v/>
      </c>
      <c r="J27" s="18" t="str">
        <f aca="false">IF(H27="","",ROUNDUP(H27,0))</f>
        <v/>
      </c>
      <c r="K27" s="21" t="str">
        <f aca="false">IF($A27="","",IF(N(C27)=0,"No jobs logged yet",IF(OR(N(I27)&gt;$B$4,AND(F27&lt;&gt;"",N(E27)&gt;0,F27&gt;E27*(1+$B$4))),"Re-quote: running over","OK")))</f>
        <v/>
      </c>
    </row>
    <row r="28" customFormat="false" ht="15" hidden="false" customHeight="false" outlineLevel="0" collapsed="false">
      <c r="A28" s="21" t="str">
        <f aca="false">IF(Parts!$A$26="","",Parts!$A$26)</f>
        <v/>
      </c>
      <c r="B28" s="21" t="str">
        <f aca="false">IF($A28="","",Parts!$B$26&amp;"")</f>
        <v/>
      </c>
      <c r="C28" s="24" t="str">
        <f aca="false">IF($A28="","",COUNTIF('Time Log'!$C$5:$C$504,$A28))</f>
        <v/>
      </c>
      <c r="D28" s="18" t="str">
        <f aca="false">IF($A28="","",SUMIF('Time Log'!$C$5:$C$504,$A28,'Time Log'!$F$5:$F$504))</f>
        <v/>
      </c>
      <c r="E28" s="18" t="str">
        <f aca="false">IF($A28="","",N(Parts!$E$26))</f>
        <v/>
      </c>
      <c r="F28" s="18" t="str">
        <f aca="false">IF(OR($A28="",N(C28)=0),"",SUMIF('Time Log'!$C$5:$C$504,$A28,'Time Log'!$G$5:$G$504)/C28)</f>
        <v/>
      </c>
      <c r="G28" s="18" t="str">
        <f aca="false">IF($A28="","",N(Parts!$F$26))</f>
        <v/>
      </c>
      <c r="H28" s="19" t="str">
        <f aca="false">IF(OR($A28="",N(D28)=0),"",SUMIF('Time Log'!$C$5:$C$504,$A28,'Time Log'!$H$5:$H$504)*60/D28)</f>
        <v/>
      </c>
      <c r="I28" s="20" t="str">
        <f aca="false">IF(OR(H28="",N(G28)=0),"",(H28-G28)/G28)</f>
        <v/>
      </c>
      <c r="J28" s="18" t="str">
        <f aca="false">IF(H28="","",ROUNDUP(H28,0))</f>
        <v/>
      </c>
      <c r="K28" s="21" t="str">
        <f aca="false">IF($A28="","",IF(N(C28)=0,"No jobs logged yet",IF(OR(N(I28)&gt;$B$4,AND(F28&lt;&gt;"",N(E28)&gt;0,F28&gt;E28*(1+$B$4))),"Re-quote: running over","OK")))</f>
        <v/>
      </c>
    </row>
    <row r="29" customFormat="false" ht="15" hidden="false" customHeight="false" outlineLevel="0" collapsed="false">
      <c r="A29" s="21" t="str">
        <f aca="false">IF(Parts!$A$27="","",Parts!$A$27)</f>
        <v/>
      </c>
      <c r="B29" s="21" t="str">
        <f aca="false">IF($A29="","",Parts!$B$27&amp;"")</f>
        <v/>
      </c>
      <c r="C29" s="24" t="str">
        <f aca="false">IF($A29="","",COUNTIF('Time Log'!$C$5:$C$504,$A29))</f>
        <v/>
      </c>
      <c r="D29" s="18" t="str">
        <f aca="false">IF($A29="","",SUMIF('Time Log'!$C$5:$C$504,$A29,'Time Log'!$F$5:$F$504))</f>
        <v/>
      </c>
      <c r="E29" s="18" t="str">
        <f aca="false">IF($A29="","",N(Parts!$E$27))</f>
        <v/>
      </c>
      <c r="F29" s="18" t="str">
        <f aca="false">IF(OR($A29="",N(C29)=0),"",SUMIF('Time Log'!$C$5:$C$504,$A29,'Time Log'!$G$5:$G$504)/C29)</f>
        <v/>
      </c>
      <c r="G29" s="18" t="str">
        <f aca="false">IF($A29="","",N(Parts!$F$27))</f>
        <v/>
      </c>
      <c r="H29" s="19" t="str">
        <f aca="false">IF(OR($A29="",N(D29)=0),"",SUMIF('Time Log'!$C$5:$C$504,$A29,'Time Log'!$H$5:$H$504)*60/D29)</f>
        <v/>
      </c>
      <c r="I29" s="20" t="str">
        <f aca="false">IF(OR(H29="",N(G29)=0),"",(H29-G29)/G29)</f>
        <v/>
      </c>
      <c r="J29" s="18" t="str">
        <f aca="false">IF(H29="","",ROUNDUP(H29,0))</f>
        <v/>
      </c>
      <c r="K29" s="21" t="str">
        <f aca="false">IF($A29="","",IF(N(C29)=0,"No jobs logged yet",IF(OR(N(I29)&gt;$B$4,AND(F29&lt;&gt;"",N(E29)&gt;0,F29&gt;E29*(1+$B$4))),"Re-quote: running over","OK")))</f>
        <v/>
      </c>
    </row>
    <row r="30" customFormat="false" ht="15" hidden="false" customHeight="false" outlineLevel="0" collapsed="false">
      <c r="A30" s="21" t="str">
        <f aca="false">IF(Parts!$A$28="","",Parts!$A$28)</f>
        <v/>
      </c>
      <c r="B30" s="21" t="str">
        <f aca="false">IF($A30="","",Parts!$B$28&amp;"")</f>
        <v/>
      </c>
      <c r="C30" s="24" t="str">
        <f aca="false">IF($A30="","",COUNTIF('Time Log'!$C$5:$C$504,$A30))</f>
        <v/>
      </c>
      <c r="D30" s="18" t="str">
        <f aca="false">IF($A30="","",SUMIF('Time Log'!$C$5:$C$504,$A30,'Time Log'!$F$5:$F$504))</f>
        <v/>
      </c>
      <c r="E30" s="18" t="str">
        <f aca="false">IF($A30="","",N(Parts!$E$28))</f>
        <v/>
      </c>
      <c r="F30" s="18" t="str">
        <f aca="false">IF(OR($A30="",N(C30)=0),"",SUMIF('Time Log'!$C$5:$C$504,$A30,'Time Log'!$G$5:$G$504)/C30)</f>
        <v/>
      </c>
      <c r="G30" s="18" t="str">
        <f aca="false">IF($A30="","",N(Parts!$F$28))</f>
        <v/>
      </c>
      <c r="H30" s="19" t="str">
        <f aca="false">IF(OR($A30="",N(D30)=0),"",SUMIF('Time Log'!$C$5:$C$504,$A30,'Time Log'!$H$5:$H$504)*60/D30)</f>
        <v/>
      </c>
      <c r="I30" s="20" t="str">
        <f aca="false">IF(OR(H30="",N(G30)=0),"",(H30-G30)/G30)</f>
        <v/>
      </c>
      <c r="J30" s="18" t="str">
        <f aca="false">IF(H30="","",ROUNDUP(H30,0))</f>
        <v/>
      </c>
      <c r="K30" s="21" t="str">
        <f aca="false">IF($A30="","",IF(N(C30)=0,"No jobs logged yet",IF(OR(N(I30)&gt;$B$4,AND(F30&lt;&gt;"",N(E30)&gt;0,F30&gt;E30*(1+$B$4))),"Re-quote: running over","OK")))</f>
        <v/>
      </c>
    </row>
    <row r="31" customFormat="false" ht="15" hidden="false" customHeight="false" outlineLevel="0" collapsed="false">
      <c r="A31" s="21" t="str">
        <f aca="false">IF(Parts!$A$29="","",Parts!$A$29)</f>
        <v/>
      </c>
      <c r="B31" s="21" t="str">
        <f aca="false">IF($A31="","",Parts!$B$29&amp;"")</f>
        <v/>
      </c>
      <c r="C31" s="24" t="str">
        <f aca="false">IF($A31="","",COUNTIF('Time Log'!$C$5:$C$504,$A31))</f>
        <v/>
      </c>
      <c r="D31" s="18" t="str">
        <f aca="false">IF($A31="","",SUMIF('Time Log'!$C$5:$C$504,$A31,'Time Log'!$F$5:$F$504))</f>
        <v/>
      </c>
      <c r="E31" s="18" t="str">
        <f aca="false">IF($A31="","",N(Parts!$E$29))</f>
        <v/>
      </c>
      <c r="F31" s="18" t="str">
        <f aca="false">IF(OR($A31="",N(C31)=0),"",SUMIF('Time Log'!$C$5:$C$504,$A31,'Time Log'!$G$5:$G$504)/C31)</f>
        <v/>
      </c>
      <c r="G31" s="18" t="str">
        <f aca="false">IF($A31="","",N(Parts!$F$29))</f>
        <v/>
      </c>
      <c r="H31" s="19" t="str">
        <f aca="false">IF(OR($A31="",N(D31)=0),"",SUMIF('Time Log'!$C$5:$C$504,$A31,'Time Log'!$H$5:$H$504)*60/D31)</f>
        <v/>
      </c>
      <c r="I31" s="20" t="str">
        <f aca="false">IF(OR(H31="",N(G31)=0),"",(H31-G31)/G31)</f>
        <v/>
      </c>
      <c r="J31" s="18" t="str">
        <f aca="false">IF(H31="","",ROUNDUP(H31,0))</f>
        <v/>
      </c>
      <c r="K31" s="21" t="str">
        <f aca="false">IF($A31="","",IF(N(C31)=0,"No jobs logged yet",IF(OR(N(I31)&gt;$B$4,AND(F31&lt;&gt;"",N(E31)&gt;0,F31&gt;E31*(1+$B$4))),"Re-quote: running over","OK")))</f>
        <v/>
      </c>
    </row>
    <row r="32" customFormat="false" ht="15" hidden="false" customHeight="false" outlineLevel="0" collapsed="false">
      <c r="A32" s="21" t="str">
        <f aca="false">IF(Parts!$A$30="","",Parts!$A$30)</f>
        <v/>
      </c>
      <c r="B32" s="21" t="str">
        <f aca="false">IF($A32="","",Parts!$B$30&amp;"")</f>
        <v/>
      </c>
      <c r="C32" s="24" t="str">
        <f aca="false">IF($A32="","",COUNTIF('Time Log'!$C$5:$C$504,$A32))</f>
        <v/>
      </c>
      <c r="D32" s="18" t="str">
        <f aca="false">IF($A32="","",SUMIF('Time Log'!$C$5:$C$504,$A32,'Time Log'!$F$5:$F$504))</f>
        <v/>
      </c>
      <c r="E32" s="18" t="str">
        <f aca="false">IF($A32="","",N(Parts!$E$30))</f>
        <v/>
      </c>
      <c r="F32" s="18" t="str">
        <f aca="false">IF(OR($A32="",N(C32)=0),"",SUMIF('Time Log'!$C$5:$C$504,$A32,'Time Log'!$G$5:$G$504)/C32)</f>
        <v/>
      </c>
      <c r="G32" s="18" t="str">
        <f aca="false">IF($A32="","",N(Parts!$F$30))</f>
        <v/>
      </c>
      <c r="H32" s="19" t="str">
        <f aca="false">IF(OR($A32="",N(D32)=0),"",SUMIF('Time Log'!$C$5:$C$504,$A32,'Time Log'!$H$5:$H$504)*60/D32)</f>
        <v/>
      </c>
      <c r="I32" s="20" t="str">
        <f aca="false">IF(OR(H32="",N(G32)=0),"",(H32-G32)/G32)</f>
        <v/>
      </c>
      <c r="J32" s="18" t="str">
        <f aca="false">IF(H32="","",ROUNDUP(H32,0))</f>
        <v/>
      </c>
      <c r="K32" s="21" t="str">
        <f aca="false">IF($A32="","",IF(N(C32)=0,"No jobs logged yet",IF(OR(N(I32)&gt;$B$4,AND(F32&lt;&gt;"",N(E32)&gt;0,F32&gt;E32*(1+$B$4))),"Re-quote: running over","OK")))</f>
        <v/>
      </c>
    </row>
    <row r="33" customFormat="false" ht="15" hidden="false" customHeight="false" outlineLevel="0" collapsed="false">
      <c r="A33" s="21" t="str">
        <f aca="false">IF(Parts!$A$31="","",Parts!$A$31)</f>
        <v/>
      </c>
      <c r="B33" s="21" t="str">
        <f aca="false">IF($A33="","",Parts!$B$31&amp;"")</f>
        <v/>
      </c>
      <c r="C33" s="24" t="str">
        <f aca="false">IF($A33="","",COUNTIF('Time Log'!$C$5:$C$504,$A33))</f>
        <v/>
      </c>
      <c r="D33" s="18" t="str">
        <f aca="false">IF($A33="","",SUMIF('Time Log'!$C$5:$C$504,$A33,'Time Log'!$F$5:$F$504))</f>
        <v/>
      </c>
      <c r="E33" s="18" t="str">
        <f aca="false">IF($A33="","",N(Parts!$E$31))</f>
        <v/>
      </c>
      <c r="F33" s="18" t="str">
        <f aca="false">IF(OR($A33="",N(C33)=0),"",SUMIF('Time Log'!$C$5:$C$504,$A33,'Time Log'!$G$5:$G$504)/C33)</f>
        <v/>
      </c>
      <c r="G33" s="18" t="str">
        <f aca="false">IF($A33="","",N(Parts!$F$31))</f>
        <v/>
      </c>
      <c r="H33" s="19" t="str">
        <f aca="false">IF(OR($A33="",N(D33)=0),"",SUMIF('Time Log'!$C$5:$C$504,$A33,'Time Log'!$H$5:$H$504)*60/D33)</f>
        <v/>
      </c>
      <c r="I33" s="20" t="str">
        <f aca="false">IF(OR(H33="",N(G33)=0),"",(H33-G33)/G33)</f>
        <v/>
      </c>
      <c r="J33" s="18" t="str">
        <f aca="false">IF(H33="","",ROUNDUP(H33,0))</f>
        <v/>
      </c>
      <c r="K33" s="21" t="str">
        <f aca="false">IF($A33="","",IF(N(C33)=0,"No jobs logged yet",IF(OR(N(I33)&gt;$B$4,AND(F33&lt;&gt;"",N(E33)&gt;0,F33&gt;E33*(1+$B$4))),"Re-quote: running over","OK")))</f>
        <v/>
      </c>
    </row>
    <row r="34" customFormat="false" ht="15" hidden="false" customHeight="false" outlineLevel="0" collapsed="false">
      <c r="A34" s="21" t="str">
        <f aca="false">IF(Parts!$A$32="","",Parts!$A$32)</f>
        <v/>
      </c>
      <c r="B34" s="21" t="str">
        <f aca="false">IF($A34="","",Parts!$B$32&amp;"")</f>
        <v/>
      </c>
      <c r="C34" s="24" t="str">
        <f aca="false">IF($A34="","",COUNTIF('Time Log'!$C$5:$C$504,$A34))</f>
        <v/>
      </c>
      <c r="D34" s="18" t="str">
        <f aca="false">IF($A34="","",SUMIF('Time Log'!$C$5:$C$504,$A34,'Time Log'!$F$5:$F$504))</f>
        <v/>
      </c>
      <c r="E34" s="18" t="str">
        <f aca="false">IF($A34="","",N(Parts!$E$32))</f>
        <v/>
      </c>
      <c r="F34" s="18" t="str">
        <f aca="false">IF(OR($A34="",N(C34)=0),"",SUMIF('Time Log'!$C$5:$C$504,$A34,'Time Log'!$G$5:$G$504)/C34)</f>
        <v/>
      </c>
      <c r="G34" s="18" t="str">
        <f aca="false">IF($A34="","",N(Parts!$F$32))</f>
        <v/>
      </c>
      <c r="H34" s="19" t="str">
        <f aca="false">IF(OR($A34="",N(D34)=0),"",SUMIF('Time Log'!$C$5:$C$504,$A34,'Time Log'!$H$5:$H$504)*60/D34)</f>
        <v/>
      </c>
      <c r="I34" s="20" t="str">
        <f aca="false">IF(OR(H34="",N(G34)=0),"",(H34-G34)/G34)</f>
        <v/>
      </c>
      <c r="J34" s="18" t="str">
        <f aca="false">IF(H34="","",ROUNDUP(H34,0))</f>
        <v/>
      </c>
      <c r="K34" s="21" t="str">
        <f aca="false">IF($A34="","",IF(N(C34)=0,"No jobs logged yet",IF(OR(N(I34)&gt;$B$4,AND(F34&lt;&gt;"",N(E34)&gt;0,F34&gt;E34*(1+$B$4))),"Re-quote: running over","OK")))</f>
        <v/>
      </c>
    </row>
    <row r="35" customFormat="false" ht="15" hidden="false" customHeight="false" outlineLevel="0" collapsed="false">
      <c r="A35" s="21" t="str">
        <f aca="false">IF(Parts!$A$33="","",Parts!$A$33)</f>
        <v/>
      </c>
      <c r="B35" s="21" t="str">
        <f aca="false">IF($A35="","",Parts!$B$33&amp;"")</f>
        <v/>
      </c>
      <c r="C35" s="24" t="str">
        <f aca="false">IF($A35="","",COUNTIF('Time Log'!$C$5:$C$504,$A35))</f>
        <v/>
      </c>
      <c r="D35" s="18" t="str">
        <f aca="false">IF($A35="","",SUMIF('Time Log'!$C$5:$C$504,$A35,'Time Log'!$F$5:$F$504))</f>
        <v/>
      </c>
      <c r="E35" s="18" t="str">
        <f aca="false">IF($A35="","",N(Parts!$E$33))</f>
        <v/>
      </c>
      <c r="F35" s="18" t="str">
        <f aca="false">IF(OR($A35="",N(C35)=0),"",SUMIF('Time Log'!$C$5:$C$504,$A35,'Time Log'!$G$5:$G$504)/C35)</f>
        <v/>
      </c>
      <c r="G35" s="18" t="str">
        <f aca="false">IF($A35="","",N(Parts!$F$33))</f>
        <v/>
      </c>
      <c r="H35" s="19" t="str">
        <f aca="false">IF(OR($A35="",N(D35)=0),"",SUMIF('Time Log'!$C$5:$C$504,$A35,'Time Log'!$H$5:$H$504)*60/D35)</f>
        <v/>
      </c>
      <c r="I35" s="20" t="str">
        <f aca="false">IF(OR(H35="",N(G35)=0),"",(H35-G35)/G35)</f>
        <v/>
      </c>
      <c r="J35" s="18" t="str">
        <f aca="false">IF(H35="","",ROUNDUP(H35,0))</f>
        <v/>
      </c>
      <c r="K35" s="21" t="str">
        <f aca="false">IF($A35="","",IF(N(C35)=0,"No jobs logged yet",IF(OR(N(I35)&gt;$B$4,AND(F35&lt;&gt;"",N(E35)&gt;0,F35&gt;E35*(1+$B$4))),"Re-quote: running over","OK")))</f>
        <v/>
      </c>
    </row>
    <row r="36" customFormat="false" ht="15" hidden="false" customHeight="false" outlineLevel="0" collapsed="false">
      <c r="A36" s="21" t="str">
        <f aca="false">IF(Parts!$A$34="","",Parts!$A$34)</f>
        <v/>
      </c>
      <c r="B36" s="21" t="str">
        <f aca="false">IF($A36="","",Parts!$B$34&amp;"")</f>
        <v/>
      </c>
      <c r="C36" s="24" t="str">
        <f aca="false">IF($A36="","",COUNTIF('Time Log'!$C$5:$C$504,$A36))</f>
        <v/>
      </c>
      <c r="D36" s="18" t="str">
        <f aca="false">IF($A36="","",SUMIF('Time Log'!$C$5:$C$504,$A36,'Time Log'!$F$5:$F$504))</f>
        <v/>
      </c>
      <c r="E36" s="18" t="str">
        <f aca="false">IF($A36="","",N(Parts!$E$34))</f>
        <v/>
      </c>
      <c r="F36" s="18" t="str">
        <f aca="false">IF(OR($A36="",N(C36)=0),"",SUMIF('Time Log'!$C$5:$C$504,$A36,'Time Log'!$G$5:$G$504)/C36)</f>
        <v/>
      </c>
      <c r="G36" s="18" t="str">
        <f aca="false">IF($A36="","",N(Parts!$F$34))</f>
        <v/>
      </c>
      <c r="H36" s="19" t="str">
        <f aca="false">IF(OR($A36="",N(D36)=0),"",SUMIF('Time Log'!$C$5:$C$504,$A36,'Time Log'!$H$5:$H$504)*60/D36)</f>
        <v/>
      </c>
      <c r="I36" s="20" t="str">
        <f aca="false">IF(OR(H36="",N(G36)=0),"",(H36-G36)/G36)</f>
        <v/>
      </c>
      <c r="J36" s="18" t="str">
        <f aca="false">IF(H36="","",ROUNDUP(H36,0))</f>
        <v/>
      </c>
      <c r="K36" s="21" t="str">
        <f aca="false">IF($A36="","",IF(N(C36)=0,"No jobs logged yet",IF(OR(N(I36)&gt;$B$4,AND(F36&lt;&gt;"",N(E36)&gt;0,F36&gt;E36*(1+$B$4))),"Re-quote: running over","OK")))</f>
        <v/>
      </c>
    </row>
    <row r="37" customFormat="false" ht="15" hidden="false" customHeight="false" outlineLevel="0" collapsed="false">
      <c r="A37" s="21" t="str">
        <f aca="false">IF(Parts!$A$35="","",Parts!$A$35)</f>
        <v/>
      </c>
      <c r="B37" s="21" t="str">
        <f aca="false">IF($A37="","",Parts!$B$35&amp;"")</f>
        <v/>
      </c>
      <c r="C37" s="24" t="str">
        <f aca="false">IF($A37="","",COUNTIF('Time Log'!$C$5:$C$504,$A37))</f>
        <v/>
      </c>
      <c r="D37" s="18" t="str">
        <f aca="false">IF($A37="","",SUMIF('Time Log'!$C$5:$C$504,$A37,'Time Log'!$F$5:$F$504))</f>
        <v/>
      </c>
      <c r="E37" s="18" t="str">
        <f aca="false">IF($A37="","",N(Parts!$E$35))</f>
        <v/>
      </c>
      <c r="F37" s="18" t="str">
        <f aca="false">IF(OR($A37="",N(C37)=0),"",SUMIF('Time Log'!$C$5:$C$504,$A37,'Time Log'!$G$5:$G$504)/C37)</f>
        <v/>
      </c>
      <c r="G37" s="18" t="str">
        <f aca="false">IF($A37="","",N(Parts!$F$35))</f>
        <v/>
      </c>
      <c r="H37" s="19" t="str">
        <f aca="false">IF(OR($A37="",N(D37)=0),"",SUMIF('Time Log'!$C$5:$C$504,$A37,'Time Log'!$H$5:$H$504)*60/D37)</f>
        <v/>
      </c>
      <c r="I37" s="20" t="str">
        <f aca="false">IF(OR(H37="",N(G37)=0),"",(H37-G37)/G37)</f>
        <v/>
      </c>
      <c r="J37" s="18" t="str">
        <f aca="false">IF(H37="","",ROUNDUP(H37,0))</f>
        <v/>
      </c>
      <c r="K37" s="21" t="str">
        <f aca="false">IF($A37="","",IF(N(C37)=0,"No jobs logged yet",IF(OR(N(I37)&gt;$B$4,AND(F37&lt;&gt;"",N(E37)&gt;0,F37&gt;E37*(1+$B$4))),"Re-quote: running over","OK")))</f>
        <v/>
      </c>
    </row>
    <row r="38" customFormat="false" ht="15" hidden="false" customHeight="false" outlineLevel="0" collapsed="false">
      <c r="A38" s="21" t="str">
        <f aca="false">IF(Parts!$A$36="","",Parts!$A$36)</f>
        <v/>
      </c>
      <c r="B38" s="21" t="str">
        <f aca="false">IF($A38="","",Parts!$B$36&amp;"")</f>
        <v/>
      </c>
      <c r="C38" s="24" t="str">
        <f aca="false">IF($A38="","",COUNTIF('Time Log'!$C$5:$C$504,$A38))</f>
        <v/>
      </c>
      <c r="D38" s="18" t="str">
        <f aca="false">IF($A38="","",SUMIF('Time Log'!$C$5:$C$504,$A38,'Time Log'!$F$5:$F$504))</f>
        <v/>
      </c>
      <c r="E38" s="18" t="str">
        <f aca="false">IF($A38="","",N(Parts!$E$36))</f>
        <v/>
      </c>
      <c r="F38" s="18" t="str">
        <f aca="false">IF(OR($A38="",N(C38)=0),"",SUMIF('Time Log'!$C$5:$C$504,$A38,'Time Log'!$G$5:$G$504)/C38)</f>
        <v/>
      </c>
      <c r="G38" s="18" t="str">
        <f aca="false">IF($A38="","",N(Parts!$F$36))</f>
        <v/>
      </c>
      <c r="H38" s="19" t="str">
        <f aca="false">IF(OR($A38="",N(D38)=0),"",SUMIF('Time Log'!$C$5:$C$504,$A38,'Time Log'!$H$5:$H$504)*60/D38)</f>
        <v/>
      </c>
      <c r="I38" s="20" t="str">
        <f aca="false">IF(OR(H38="",N(G38)=0),"",(H38-G38)/G38)</f>
        <v/>
      </c>
      <c r="J38" s="18" t="str">
        <f aca="false">IF(H38="","",ROUNDUP(H38,0))</f>
        <v/>
      </c>
      <c r="K38" s="21" t="str">
        <f aca="false">IF($A38="","",IF(N(C38)=0,"No jobs logged yet",IF(OR(N(I38)&gt;$B$4,AND(F38&lt;&gt;"",N(E38)&gt;0,F38&gt;E38*(1+$B$4))),"Re-quote: running over","OK")))</f>
        <v/>
      </c>
    </row>
    <row r="39" customFormat="false" ht="15" hidden="false" customHeight="false" outlineLevel="0" collapsed="false">
      <c r="A39" s="21" t="str">
        <f aca="false">IF(Parts!$A$37="","",Parts!$A$37)</f>
        <v/>
      </c>
      <c r="B39" s="21" t="str">
        <f aca="false">IF($A39="","",Parts!$B$37&amp;"")</f>
        <v/>
      </c>
      <c r="C39" s="24" t="str">
        <f aca="false">IF($A39="","",COUNTIF('Time Log'!$C$5:$C$504,$A39))</f>
        <v/>
      </c>
      <c r="D39" s="18" t="str">
        <f aca="false">IF($A39="","",SUMIF('Time Log'!$C$5:$C$504,$A39,'Time Log'!$F$5:$F$504))</f>
        <v/>
      </c>
      <c r="E39" s="18" t="str">
        <f aca="false">IF($A39="","",N(Parts!$E$37))</f>
        <v/>
      </c>
      <c r="F39" s="18" t="str">
        <f aca="false">IF(OR($A39="",N(C39)=0),"",SUMIF('Time Log'!$C$5:$C$504,$A39,'Time Log'!$G$5:$G$504)/C39)</f>
        <v/>
      </c>
      <c r="G39" s="18" t="str">
        <f aca="false">IF($A39="","",N(Parts!$F$37))</f>
        <v/>
      </c>
      <c r="H39" s="19" t="str">
        <f aca="false">IF(OR($A39="",N(D39)=0),"",SUMIF('Time Log'!$C$5:$C$504,$A39,'Time Log'!$H$5:$H$504)*60/D39)</f>
        <v/>
      </c>
      <c r="I39" s="20" t="str">
        <f aca="false">IF(OR(H39="",N(G39)=0),"",(H39-G39)/G39)</f>
        <v/>
      </c>
      <c r="J39" s="18" t="str">
        <f aca="false">IF(H39="","",ROUNDUP(H39,0))</f>
        <v/>
      </c>
      <c r="K39" s="21" t="str">
        <f aca="false">IF($A39="","",IF(N(C39)=0,"No jobs logged yet",IF(OR(N(I39)&gt;$B$4,AND(F39&lt;&gt;"",N(E39)&gt;0,F39&gt;E39*(1+$B$4))),"Re-quote: running over","OK")))</f>
        <v/>
      </c>
    </row>
    <row r="40" customFormat="false" ht="15" hidden="false" customHeight="false" outlineLevel="0" collapsed="false">
      <c r="A40" s="21" t="str">
        <f aca="false">IF(Parts!$A$38="","",Parts!$A$38)</f>
        <v/>
      </c>
      <c r="B40" s="21" t="str">
        <f aca="false">IF($A40="","",Parts!$B$38&amp;"")</f>
        <v/>
      </c>
      <c r="C40" s="24" t="str">
        <f aca="false">IF($A40="","",COUNTIF('Time Log'!$C$5:$C$504,$A40))</f>
        <v/>
      </c>
      <c r="D40" s="18" t="str">
        <f aca="false">IF($A40="","",SUMIF('Time Log'!$C$5:$C$504,$A40,'Time Log'!$F$5:$F$504))</f>
        <v/>
      </c>
      <c r="E40" s="18" t="str">
        <f aca="false">IF($A40="","",N(Parts!$E$38))</f>
        <v/>
      </c>
      <c r="F40" s="18" t="str">
        <f aca="false">IF(OR($A40="",N(C40)=0),"",SUMIF('Time Log'!$C$5:$C$504,$A40,'Time Log'!$G$5:$G$504)/C40)</f>
        <v/>
      </c>
      <c r="G40" s="18" t="str">
        <f aca="false">IF($A40="","",N(Parts!$F$38))</f>
        <v/>
      </c>
      <c r="H40" s="19" t="str">
        <f aca="false">IF(OR($A40="",N(D40)=0),"",SUMIF('Time Log'!$C$5:$C$504,$A40,'Time Log'!$H$5:$H$504)*60/D40)</f>
        <v/>
      </c>
      <c r="I40" s="20" t="str">
        <f aca="false">IF(OR(H40="",N(G40)=0),"",(H40-G40)/G40)</f>
        <v/>
      </c>
      <c r="J40" s="18" t="str">
        <f aca="false">IF(H40="","",ROUNDUP(H40,0))</f>
        <v/>
      </c>
      <c r="K40" s="21" t="str">
        <f aca="false">IF($A40="","",IF(N(C40)=0,"No jobs logged yet",IF(OR(N(I40)&gt;$B$4,AND(F40&lt;&gt;"",N(E40)&gt;0,F40&gt;E40*(1+$B$4))),"Re-quote: running over","OK")))</f>
        <v/>
      </c>
    </row>
    <row r="41" customFormat="false" ht="15" hidden="false" customHeight="false" outlineLevel="0" collapsed="false">
      <c r="A41" s="21" t="str">
        <f aca="false">IF(Parts!$A$39="","",Parts!$A$39)</f>
        <v/>
      </c>
      <c r="B41" s="21" t="str">
        <f aca="false">IF($A41="","",Parts!$B$39&amp;"")</f>
        <v/>
      </c>
      <c r="C41" s="24" t="str">
        <f aca="false">IF($A41="","",COUNTIF('Time Log'!$C$5:$C$504,$A41))</f>
        <v/>
      </c>
      <c r="D41" s="18" t="str">
        <f aca="false">IF($A41="","",SUMIF('Time Log'!$C$5:$C$504,$A41,'Time Log'!$F$5:$F$504))</f>
        <v/>
      </c>
      <c r="E41" s="18" t="str">
        <f aca="false">IF($A41="","",N(Parts!$E$39))</f>
        <v/>
      </c>
      <c r="F41" s="18" t="str">
        <f aca="false">IF(OR($A41="",N(C41)=0),"",SUMIF('Time Log'!$C$5:$C$504,$A41,'Time Log'!$G$5:$G$504)/C41)</f>
        <v/>
      </c>
      <c r="G41" s="18" t="str">
        <f aca="false">IF($A41="","",N(Parts!$F$39))</f>
        <v/>
      </c>
      <c r="H41" s="19" t="str">
        <f aca="false">IF(OR($A41="",N(D41)=0),"",SUMIF('Time Log'!$C$5:$C$504,$A41,'Time Log'!$H$5:$H$504)*60/D41)</f>
        <v/>
      </c>
      <c r="I41" s="20" t="str">
        <f aca="false">IF(OR(H41="",N(G41)=0),"",(H41-G41)/G41)</f>
        <v/>
      </c>
      <c r="J41" s="18" t="str">
        <f aca="false">IF(H41="","",ROUNDUP(H41,0))</f>
        <v/>
      </c>
      <c r="K41" s="21" t="str">
        <f aca="false">IF($A41="","",IF(N(C41)=0,"No jobs logged yet",IF(OR(N(I41)&gt;$B$4,AND(F41&lt;&gt;"",N(E41)&gt;0,F41&gt;E41*(1+$B$4))),"Re-quote: running over","OK")))</f>
        <v/>
      </c>
    </row>
    <row r="42" customFormat="false" ht="15" hidden="false" customHeight="false" outlineLevel="0" collapsed="false">
      <c r="A42" s="21" t="str">
        <f aca="false">IF(Parts!$A$40="","",Parts!$A$40)</f>
        <v/>
      </c>
      <c r="B42" s="21" t="str">
        <f aca="false">IF($A42="","",Parts!$B$40&amp;"")</f>
        <v/>
      </c>
      <c r="C42" s="24" t="str">
        <f aca="false">IF($A42="","",COUNTIF('Time Log'!$C$5:$C$504,$A42))</f>
        <v/>
      </c>
      <c r="D42" s="18" t="str">
        <f aca="false">IF($A42="","",SUMIF('Time Log'!$C$5:$C$504,$A42,'Time Log'!$F$5:$F$504))</f>
        <v/>
      </c>
      <c r="E42" s="18" t="str">
        <f aca="false">IF($A42="","",N(Parts!$E$40))</f>
        <v/>
      </c>
      <c r="F42" s="18" t="str">
        <f aca="false">IF(OR($A42="",N(C42)=0),"",SUMIF('Time Log'!$C$5:$C$504,$A42,'Time Log'!$G$5:$G$504)/C42)</f>
        <v/>
      </c>
      <c r="G42" s="18" t="str">
        <f aca="false">IF($A42="","",N(Parts!$F$40))</f>
        <v/>
      </c>
      <c r="H42" s="19" t="str">
        <f aca="false">IF(OR($A42="",N(D42)=0),"",SUMIF('Time Log'!$C$5:$C$504,$A42,'Time Log'!$H$5:$H$504)*60/D42)</f>
        <v/>
      </c>
      <c r="I42" s="20" t="str">
        <f aca="false">IF(OR(H42="",N(G42)=0),"",(H42-G42)/G42)</f>
        <v/>
      </c>
      <c r="J42" s="18" t="str">
        <f aca="false">IF(H42="","",ROUNDUP(H42,0))</f>
        <v/>
      </c>
      <c r="K42" s="21" t="str">
        <f aca="false">IF($A42="","",IF(N(C42)=0,"No jobs logged yet",IF(OR(N(I42)&gt;$B$4,AND(F42&lt;&gt;"",N(E42)&gt;0,F42&gt;E42*(1+$B$4))),"Re-quote: running over","OK")))</f>
        <v/>
      </c>
    </row>
    <row r="43" customFormat="false" ht="15" hidden="false" customHeight="false" outlineLevel="0" collapsed="false">
      <c r="A43" s="21" t="str">
        <f aca="false">IF(Parts!$A$41="","",Parts!$A$41)</f>
        <v/>
      </c>
      <c r="B43" s="21" t="str">
        <f aca="false">IF($A43="","",Parts!$B$41&amp;"")</f>
        <v/>
      </c>
      <c r="C43" s="24" t="str">
        <f aca="false">IF($A43="","",COUNTIF('Time Log'!$C$5:$C$504,$A43))</f>
        <v/>
      </c>
      <c r="D43" s="18" t="str">
        <f aca="false">IF($A43="","",SUMIF('Time Log'!$C$5:$C$504,$A43,'Time Log'!$F$5:$F$504))</f>
        <v/>
      </c>
      <c r="E43" s="18" t="str">
        <f aca="false">IF($A43="","",N(Parts!$E$41))</f>
        <v/>
      </c>
      <c r="F43" s="18" t="str">
        <f aca="false">IF(OR($A43="",N(C43)=0),"",SUMIF('Time Log'!$C$5:$C$504,$A43,'Time Log'!$G$5:$G$504)/C43)</f>
        <v/>
      </c>
      <c r="G43" s="18" t="str">
        <f aca="false">IF($A43="","",N(Parts!$F$41))</f>
        <v/>
      </c>
      <c r="H43" s="19" t="str">
        <f aca="false">IF(OR($A43="",N(D43)=0),"",SUMIF('Time Log'!$C$5:$C$504,$A43,'Time Log'!$H$5:$H$504)*60/D43)</f>
        <v/>
      </c>
      <c r="I43" s="20" t="str">
        <f aca="false">IF(OR(H43="",N(G43)=0),"",(H43-G43)/G43)</f>
        <v/>
      </c>
      <c r="J43" s="18" t="str">
        <f aca="false">IF(H43="","",ROUNDUP(H43,0))</f>
        <v/>
      </c>
      <c r="K43" s="21" t="str">
        <f aca="false">IF($A43="","",IF(N(C43)=0,"No jobs logged yet",IF(OR(N(I43)&gt;$B$4,AND(F43&lt;&gt;"",N(E43)&gt;0,F43&gt;E43*(1+$B$4))),"Re-quote: running over","OK")))</f>
        <v/>
      </c>
    </row>
    <row r="44" customFormat="false" ht="15" hidden="false" customHeight="false" outlineLevel="0" collapsed="false">
      <c r="A44" s="21" t="str">
        <f aca="false">IF(Parts!$A$42="","",Parts!$A$42)</f>
        <v/>
      </c>
      <c r="B44" s="21" t="str">
        <f aca="false">IF($A44="","",Parts!$B$42&amp;"")</f>
        <v/>
      </c>
      <c r="C44" s="24" t="str">
        <f aca="false">IF($A44="","",COUNTIF('Time Log'!$C$5:$C$504,$A44))</f>
        <v/>
      </c>
      <c r="D44" s="18" t="str">
        <f aca="false">IF($A44="","",SUMIF('Time Log'!$C$5:$C$504,$A44,'Time Log'!$F$5:$F$504))</f>
        <v/>
      </c>
      <c r="E44" s="18" t="str">
        <f aca="false">IF($A44="","",N(Parts!$E$42))</f>
        <v/>
      </c>
      <c r="F44" s="18" t="str">
        <f aca="false">IF(OR($A44="",N(C44)=0),"",SUMIF('Time Log'!$C$5:$C$504,$A44,'Time Log'!$G$5:$G$504)/C44)</f>
        <v/>
      </c>
      <c r="G44" s="18" t="str">
        <f aca="false">IF($A44="","",N(Parts!$F$42))</f>
        <v/>
      </c>
      <c r="H44" s="19" t="str">
        <f aca="false">IF(OR($A44="",N(D44)=0),"",SUMIF('Time Log'!$C$5:$C$504,$A44,'Time Log'!$H$5:$H$504)*60/D44)</f>
        <v/>
      </c>
      <c r="I44" s="20" t="str">
        <f aca="false">IF(OR(H44="",N(G44)=0),"",(H44-G44)/G44)</f>
        <v/>
      </c>
      <c r="J44" s="18" t="str">
        <f aca="false">IF(H44="","",ROUNDUP(H44,0))</f>
        <v/>
      </c>
      <c r="K44" s="21" t="str">
        <f aca="false">IF($A44="","",IF(N(C44)=0,"No jobs logged yet",IF(OR(N(I44)&gt;$B$4,AND(F44&lt;&gt;"",N(E44)&gt;0,F44&gt;E44*(1+$B$4))),"Re-quote: running over","OK")))</f>
        <v/>
      </c>
    </row>
    <row r="45" customFormat="false" ht="15" hidden="false" customHeight="false" outlineLevel="0" collapsed="false">
      <c r="A45" s="21" t="str">
        <f aca="false">IF(Parts!$A$43="","",Parts!$A$43)</f>
        <v/>
      </c>
      <c r="B45" s="21" t="str">
        <f aca="false">IF($A45="","",Parts!$B$43&amp;"")</f>
        <v/>
      </c>
      <c r="C45" s="24" t="str">
        <f aca="false">IF($A45="","",COUNTIF('Time Log'!$C$5:$C$504,$A45))</f>
        <v/>
      </c>
      <c r="D45" s="18" t="str">
        <f aca="false">IF($A45="","",SUMIF('Time Log'!$C$5:$C$504,$A45,'Time Log'!$F$5:$F$504))</f>
        <v/>
      </c>
      <c r="E45" s="18" t="str">
        <f aca="false">IF($A45="","",N(Parts!$E$43))</f>
        <v/>
      </c>
      <c r="F45" s="18" t="str">
        <f aca="false">IF(OR($A45="",N(C45)=0),"",SUMIF('Time Log'!$C$5:$C$504,$A45,'Time Log'!$G$5:$G$504)/C45)</f>
        <v/>
      </c>
      <c r="G45" s="18" t="str">
        <f aca="false">IF($A45="","",N(Parts!$F$43))</f>
        <v/>
      </c>
      <c r="H45" s="19" t="str">
        <f aca="false">IF(OR($A45="",N(D45)=0),"",SUMIF('Time Log'!$C$5:$C$504,$A45,'Time Log'!$H$5:$H$504)*60/D45)</f>
        <v/>
      </c>
      <c r="I45" s="20" t="str">
        <f aca="false">IF(OR(H45="",N(G45)=0),"",(H45-G45)/G45)</f>
        <v/>
      </c>
      <c r="J45" s="18" t="str">
        <f aca="false">IF(H45="","",ROUNDUP(H45,0))</f>
        <v/>
      </c>
      <c r="K45" s="21" t="str">
        <f aca="false">IF($A45="","",IF(N(C45)=0,"No jobs logged yet",IF(OR(N(I45)&gt;$B$4,AND(F45&lt;&gt;"",N(E45)&gt;0,F45&gt;E45*(1+$B$4))),"Re-quote: running over","OK")))</f>
        <v/>
      </c>
    </row>
    <row r="46" customFormat="false" ht="15" hidden="false" customHeight="false" outlineLevel="0" collapsed="false">
      <c r="A46" s="21" t="str">
        <f aca="false">IF(Parts!$A$44="","",Parts!$A$44)</f>
        <v/>
      </c>
      <c r="B46" s="21" t="str">
        <f aca="false">IF($A46="","",Parts!$B$44&amp;"")</f>
        <v/>
      </c>
      <c r="C46" s="24" t="str">
        <f aca="false">IF($A46="","",COUNTIF('Time Log'!$C$5:$C$504,$A46))</f>
        <v/>
      </c>
      <c r="D46" s="18" t="str">
        <f aca="false">IF($A46="","",SUMIF('Time Log'!$C$5:$C$504,$A46,'Time Log'!$F$5:$F$504))</f>
        <v/>
      </c>
      <c r="E46" s="18" t="str">
        <f aca="false">IF($A46="","",N(Parts!$E$44))</f>
        <v/>
      </c>
      <c r="F46" s="18" t="str">
        <f aca="false">IF(OR($A46="",N(C46)=0),"",SUMIF('Time Log'!$C$5:$C$504,$A46,'Time Log'!$G$5:$G$504)/C46)</f>
        <v/>
      </c>
      <c r="G46" s="18" t="str">
        <f aca="false">IF($A46="","",N(Parts!$F$44))</f>
        <v/>
      </c>
      <c r="H46" s="19" t="str">
        <f aca="false">IF(OR($A46="",N(D46)=0),"",SUMIF('Time Log'!$C$5:$C$504,$A46,'Time Log'!$H$5:$H$504)*60/D46)</f>
        <v/>
      </c>
      <c r="I46" s="20" t="str">
        <f aca="false">IF(OR(H46="",N(G46)=0),"",(H46-G46)/G46)</f>
        <v/>
      </c>
      <c r="J46" s="18" t="str">
        <f aca="false">IF(H46="","",ROUNDUP(H46,0))</f>
        <v/>
      </c>
      <c r="K46" s="21" t="str">
        <f aca="false">IF($A46="","",IF(N(C46)=0,"No jobs logged yet",IF(OR(N(I46)&gt;$B$4,AND(F46&lt;&gt;"",N(E46)&gt;0,F46&gt;E46*(1+$B$4))),"Re-quote: running over","OK")))</f>
        <v/>
      </c>
    </row>
    <row r="47" customFormat="false" ht="15" hidden="false" customHeight="false" outlineLevel="0" collapsed="false">
      <c r="A47" s="21" t="str">
        <f aca="false">IF(Parts!$A$45="","",Parts!$A$45)</f>
        <v/>
      </c>
      <c r="B47" s="21" t="str">
        <f aca="false">IF($A47="","",Parts!$B$45&amp;"")</f>
        <v/>
      </c>
      <c r="C47" s="24" t="str">
        <f aca="false">IF($A47="","",COUNTIF('Time Log'!$C$5:$C$504,$A47))</f>
        <v/>
      </c>
      <c r="D47" s="18" t="str">
        <f aca="false">IF($A47="","",SUMIF('Time Log'!$C$5:$C$504,$A47,'Time Log'!$F$5:$F$504))</f>
        <v/>
      </c>
      <c r="E47" s="18" t="str">
        <f aca="false">IF($A47="","",N(Parts!$E$45))</f>
        <v/>
      </c>
      <c r="F47" s="18" t="str">
        <f aca="false">IF(OR($A47="",N(C47)=0),"",SUMIF('Time Log'!$C$5:$C$504,$A47,'Time Log'!$G$5:$G$504)/C47)</f>
        <v/>
      </c>
      <c r="G47" s="18" t="str">
        <f aca="false">IF($A47="","",N(Parts!$F$45))</f>
        <v/>
      </c>
      <c r="H47" s="19" t="str">
        <f aca="false">IF(OR($A47="",N(D47)=0),"",SUMIF('Time Log'!$C$5:$C$504,$A47,'Time Log'!$H$5:$H$504)*60/D47)</f>
        <v/>
      </c>
      <c r="I47" s="20" t="str">
        <f aca="false">IF(OR(H47="",N(G47)=0),"",(H47-G47)/G47)</f>
        <v/>
      </c>
      <c r="J47" s="18" t="str">
        <f aca="false">IF(H47="","",ROUNDUP(H47,0))</f>
        <v/>
      </c>
      <c r="K47" s="21" t="str">
        <f aca="false">IF($A47="","",IF(N(C47)=0,"No jobs logged yet",IF(OR(N(I47)&gt;$B$4,AND(F47&lt;&gt;"",N(E47)&gt;0,F47&gt;E47*(1+$B$4))),"Re-quote: running over","OK")))</f>
        <v/>
      </c>
    </row>
    <row r="48" customFormat="false" ht="15" hidden="false" customHeight="false" outlineLevel="0" collapsed="false">
      <c r="A48" s="21" t="str">
        <f aca="false">IF(Parts!$A$46="","",Parts!$A$46)</f>
        <v/>
      </c>
      <c r="B48" s="21" t="str">
        <f aca="false">IF($A48="","",Parts!$B$46&amp;"")</f>
        <v/>
      </c>
      <c r="C48" s="24" t="str">
        <f aca="false">IF($A48="","",COUNTIF('Time Log'!$C$5:$C$504,$A48))</f>
        <v/>
      </c>
      <c r="D48" s="18" t="str">
        <f aca="false">IF($A48="","",SUMIF('Time Log'!$C$5:$C$504,$A48,'Time Log'!$F$5:$F$504))</f>
        <v/>
      </c>
      <c r="E48" s="18" t="str">
        <f aca="false">IF($A48="","",N(Parts!$E$46))</f>
        <v/>
      </c>
      <c r="F48" s="18" t="str">
        <f aca="false">IF(OR($A48="",N(C48)=0),"",SUMIF('Time Log'!$C$5:$C$504,$A48,'Time Log'!$G$5:$G$504)/C48)</f>
        <v/>
      </c>
      <c r="G48" s="18" t="str">
        <f aca="false">IF($A48="","",N(Parts!$F$46))</f>
        <v/>
      </c>
      <c r="H48" s="19" t="str">
        <f aca="false">IF(OR($A48="",N(D48)=0),"",SUMIF('Time Log'!$C$5:$C$504,$A48,'Time Log'!$H$5:$H$504)*60/D48)</f>
        <v/>
      </c>
      <c r="I48" s="20" t="str">
        <f aca="false">IF(OR(H48="",N(G48)=0),"",(H48-G48)/G48)</f>
        <v/>
      </c>
      <c r="J48" s="18" t="str">
        <f aca="false">IF(H48="","",ROUNDUP(H48,0))</f>
        <v/>
      </c>
      <c r="K48" s="21" t="str">
        <f aca="false">IF($A48="","",IF(N(C48)=0,"No jobs logged yet",IF(OR(N(I48)&gt;$B$4,AND(F48&lt;&gt;"",N(E48)&gt;0,F48&gt;E48*(1+$B$4))),"Re-quote: running over","OK")))</f>
        <v/>
      </c>
    </row>
    <row r="49" customFormat="false" ht="15" hidden="false" customHeight="false" outlineLevel="0" collapsed="false">
      <c r="A49" s="21" t="str">
        <f aca="false">IF(Parts!$A$47="","",Parts!$A$47)</f>
        <v/>
      </c>
      <c r="B49" s="21" t="str">
        <f aca="false">IF($A49="","",Parts!$B$47&amp;"")</f>
        <v/>
      </c>
      <c r="C49" s="24" t="str">
        <f aca="false">IF($A49="","",COUNTIF('Time Log'!$C$5:$C$504,$A49))</f>
        <v/>
      </c>
      <c r="D49" s="18" t="str">
        <f aca="false">IF($A49="","",SUMIF('Time Log'!$C$5:$C$504,$A49,'Time Log'!$F$5:$F$504))</f>
        <v/>
      </c>
      <c r="E49" s="18" t="str">
        <f aca="false">IF($A49="","",N(Parts!$E$47))</f>
        <v/>
      </c>
      <c r="F49" s="18" t="str">
        <f aca="false">IF(OR($A49="",N(C49)=0),"",SUMIF('Time Log'!$C$5:$C$504,$A49,'Time Log'!$G$5:$G$504)/C49)</f>
        <v/>
      </c>
      <c r="G49" s="18" t="str">
        <f aca="false">IF($A49="","",N(Parts!$F$47))</f>
        <v/>
      </c>
      <c r="H49" s="19" t="str">
        <f aca="false">IF(OR($A49="",N(D49)=0),"",SUMIF('Time Log'!$C$5:$C$504,$A49,'Time Log'!$H$5:$H$504)*60/D49)</f>
        <v/>
      </c>
      <c r="I49" s="20" t="str">
        <f aca="false">IF(OR(H49="",N(G49)=0),"",(H49-G49)/G49)</f>
        <v/>
      </c>
      <c r="J49" s="18" t="str">
        <f aca="false">IF(H49="","",ROUNDUP(H49,0))</f>
        <v/>
      </c>
      <c r="K49" s="21" t="str">
        <f aca="false">IF($A49="","",IF(N(C49)=0,"No jobs logged yet",IF(OR(N(I49)&gt;$B$4,AND(F49&lt;&gt;"",N(E49)&gt;0,F49&gt;E49*(1+$B$4))),"Re-quote: running over","OK")))</f>
        <v/>
      </c>
    </row>
    <row r="50" customFormat="false" ht="15" hidden="false" customHeight="false" outlineLevel="0" collapsed="false">
      <c r="A50" s="21" t="str">
        <f aca="false">IF(Parts!$A$48="","",Parts!$A$48)</f>
        <v/>
      </c>
      <c r="B50" s="21" t="str">
        <f aca="false">IF($A50="","",Parts!$B$48&amp;"")</f>
        <v/>
      </c>
      <c r="C50" s="24" t="str">
        <f aca="false">IF($A50="","",COUNTIF('Time Log'!$C$5:$C$504,$A50))</f>
        <v/>
      </c>
      <c r="D50" s="18" t="str">
        <f aca="false">IF($A50="","",SUMIF('Time Log'!$C$5:$C$504,$A50,'Time Log'!$F$5:$F$504))</f>
        <v/>
      </c>
      <c r="E50" s="18" t="str">
        <f aca="false">IF($A50="","",N(Parts!$E$48))</f>
        <v/>
      </c>
      <c r="F50" s="18" t="str">
        <f aca="false">IF(OR($A50="",N(C50)=0),"",SUMIF('Time Log'!$C$5:$C$504,$A50,'Time Log'!$G$5:$G$504)/C50)</f>
        <v/>
      </c>
      <c r="G50" s="18" t="str">
        <f aca="false">IF($A50="","",N(Parts!$F$48))</f>
        <v/>
      </c>
      <c r="H50" s="19" t="str">
        <f aca="false">IF(OR($A50="",N(D50)=0),"",SUMIF('Time Log'!$C$5:$C$504,$A50,'Time Log'!$H$5:$H$504)*60/D50)</f>
        <v/>
      </c>
      <c r="I50" s="20" t="str">
        <f aca="false">IF(OR(H50="",N(G50)=0),"",(H50-G50)/G50)</f>
        <v/>
      </c>
      <c r="J50" s="18" t="str">
        <f aca="false">IF(H50="","",ROUNDUP(H50,0))</f>
        <v/>
      </c>
      <c r="K50" s="21" t="str">
        <f aca="false">IF($A50="","",IF(N(C50)=0,"No jobs logged yet",IF(OR(N(I50)&gt;$B$4,AND(F50&lt;&gt;"",N(E50)&gt;0,F50&gt;E50*(1+$B$4))),"Re-quote: running over","OK")))</f>
        <v/>
      </c>
    </row>
    <row r="51" customFormat="false" ht="15" hidden="false" customHeight="false" outlineLevel="0" collapsed="false">
      <c r="A51" s="21" t="str">
        <f aca="false">IF(Parts!$A$49="","",Parts!$A$49)</f>
        <v/>
      </c>
      <c r="B51" s="21" t="str">
        <f aca="false">IF($A51="","",Parts!$B$49&amp;"")</f>
        <v/>
      </c>
      <c r="C51" s="24" t="str">
        <f aca="false">IF($A51="","",COUNTIF('Time Log'!$C$5:$C$504,$A51))</f>
        <v/>
      </c>
      <c r="D51" s="18" t="str">
        <f aca="false">IF($A51="","",SUMIF('Time Log'!$C$5:$C$504,$A51,'Time Log'!$F$5:$F$504))</f>
        <v/>
      </c>
      <c r="E51" s="18" t="str">
        <f aca="false">IF($A51="","",N(Parts!$E$49))</f>
        <v/>
      </c>
      <c r="F51" s="18" t="str">
        <f aca="false">IF(OR($A51="",N(C51)=0),"",SUMIF('Time Log'!$C$5:$C$504,$A51,'Time Log'!$G$5:$G$504)/C51)</f>
        <v/>
      </c>
      <c r="G51" s="18" t="str">
        <f aca="false">IF($A51="","",N(Parts!$F$49))</f>
        <v/>
      </c>
      <c r="H51" s="19" t="str">
        <f aca="false">IF(OR($A51="",N(D51)=0),"",SUMIF('Time Log'!$C$5:$C$504,$A51,'Time Log'!$H$5:$H$504)*60/D51)</f>
        <v/>
      </c>
      <c r="I51" s="20" t="str">
        <f aca="false">IF(OR(H51="",N(G51)=0),"",(H51-G51)/G51)</f>
        <v/>
      </c>
      <c r="J51" s="18" t="str">
        <f aca="false">IF(H51="","",ROUNDUP(H51,0))</f>
        <v/>
      </c>
      <c r="K51" s="21" t="str">
        <f aca="false">IF($A51="","",IF(N(C51)=0,"No jobs logged yet",IF(OR(N(I51)&gt;$B$4,AND(F51&lt;&gt;"",N(E51)&gt;0,F51&gt;E51*(1+$B$4))),"Re-quote: running over","OK")))</f>
        <v/>
      </c>
    </row>
    <row r="52" customFormat="false" ht="15" hidden="false" customHeight="false" outlineLevel="0" collapsed="false">
      <c r="A52" s="21" t="str">
        <f aca="false">IF(Parts!$A$50="","",Parts!$A$50)</f>
        <v/>
      </c>
      <c r="B52" s="21" t="str">
        <f aca="false">IF($A52="","",Parts!$B$50&amp;"")</f>
        <v/>
      </c>
      <c r="C52" s="24" t="str">
        <f aca="false">IF($A52="","",COUNTIF('Time Log'!$C$5:$C$504,$A52))</f>
        <v/>
      </c>
      <c r="D52" s="18" t="str">
        <f aca="false">IF($A52="","",SUMIF('Time Log'!$C$5:$C$504,$A52,'Time Log'!$F$5:$F$504))</f>
        <v/>
      </c>
      <c r="E52" s="18" t="str">
        <f aca="false">IF($A52="","",N(Parts!$E$50))</f>
        <v/>
      </c>
      <c r="F52" s="18" t="str">
        <f aca="false">IF(OR($A52="",N(C52)=0),"",SUMIF('Time Log'!$C$5:$C$504,$A52,'Time Log'!$G$5:$G$504)/C52)</f>
        <v/>
      </c>
      <c r="G52" s="18" t="str">
        <f aca="false">IF($A52="","",N(Parts!$F$50))</f>
        <v/>
      </c>
      <c r="H52" s="19" t="str">
        <f aca="false">IF(OR($A52="",N(D52)=0),"",SUMIF('Time Log'!$C$5:$C$504,$A52,'Time Log'!$H$5:$H$504)*60/D52)</f>
        <v/>
      </c>
      <c r="I52" s="20" t="str">
        <f aca="false">IF(OR(H52="",N(G52)=0),"",(H52-G52)/G52)</f>
        <v/>
      </c>
      <c r="J52" s="18" t="str">
        <f aca="false">IF(H52="","",ROUNDUP(H52,0))</f>
        <v/>
      </c>
      <c r="K52" s="21" t="str">
        <f aca="false">IF($A52="","",IF(N(C52)=0,"No jobs logged yet",IF(OR(N(I52)&gt;$B$4,AND(F52&lt;&gt;"",N(E52)&gt;0,F52&gt;E52*(1+$B$4))),"Re-quote: running over","OK")))</f>
        <v/>
      </c>
    </row>
    <row r="53" customFormat="false" ht="15" hidden="false" customHeight="false" outlineLevel="0" collapsed="false">
      <c r="A53" s="21" t="str">
        <f aca="false">IF(Parts!$A$51="","",Parts!$A$51)</f>
        <v/>
      </c>
      <c r="B53" s="21" t="str">
        <f aca="false">IF($A53="","",Parts!$B$51&amp;"")</f>
        <v/>
      </c>
      <c r="C53" s="24" t="str">
        <f aca="false">IF($A53="","",COUNTIF('Time Log'!$C$5:$C$504,$A53))</f>
        <v/>
      </c>
      <c r="D53" s="18" t="str">
        <f aca="false">IF($A53="","",SUMIF('Time Log'!$C$5:$C$504,$A53,'Time Log'!$F$5:$F$504))</f>
        <v/>
      </c>
      <c r="E53" s="18" t="str">
        <f aca="false">IF($A53="","",N(Parts!$E$51))</f>
        <v/>
      </c>
      <c r="F53" s="18" t="str">
        <f aca="false">IF(OR($A53="",N(C53)=0),"",SUMIF('Time Log'!$C$5:$C$504,$A53,'Time Log'!$G$5:$G$504)/C53)</f>
        <v/>
      </c>
      <c r="G53" s="18" t="str">
        <f aca="false">IF($A53="","",N(Parts!$F$51))</f>
        <v/>
      </c>
      <c r="H53" s="19" t="str">
        <f aca="false">IF(OR($A53="",N(D53)=0),"",SUMIF('Time Log'!$C$5:$C$504,$A53,'Time Log'!$H$5:$H$504)*60/D53)</f>
        <v/>
      </c>
      <c r="I53" s="20" t="str">
        <f aca="false">IF(OR(H53="",N(G53)=0),"",(H53-G53)/G53)</f>
        <v/>
      </c>
      <c r="J53" s="18" t="str">
        <f aca="false">IF(H53="","",ROUNDUP(H53,0))</f>
        <v/>
      </c>
      <c r="K53" s="21" t="str">
        <f aca="false">IF($A53="","",IF(N(C53)=0,"No jobs logged yet",IF(OR(N(I53)&gt;$B$4,AND(F53&lt;&gt;"",N(E53)&gt;0,F53&gt;E53*(1+$B$4))),"Re-quote: running over","OK")))</f>
        <v/>
      </c>
    </row>
    <row r="54" customFormat="false" ht="15" hidden="false" customHeight="false" outlineLevel="0" collapsed="false">
      <c r="A54" s="21" t="str">
        <f aca="false">IF(Parts!$A$52="","",Parts!$A$52)</f>
        <v/>
      </c>
      <c r="B54" s="21" t="str">
        <f aca="false">IF($A54="","",Parts!$B$52&amp;"")</f>
        <v/>
      </c>
      <c r="C54" s="24" t="str">
        <f aca="false">IF($A54="","",COUNTIF('Time Log'!$C$5:$C$504,$A54))</f>
        <v/>
      </c>
      <c r="D54" s="18" t="str">
        <f aca="false">IF($A54="","",SUMIF('Time Log'!$C$5:$C$504,$A54,'Time Log'!$F$5:$F$504))</f>
        <v/>
      </c>
      <c r="E54" s="18" t="str">
        <f aca="false">IF($A54="","",N(Parts!$E$52))</f>
        <v/>
      </c>
      <c r="F54" s="18" t="str">
        <f aca="false">IF(OR($A54="",N(C54)=0),"",SUMIF('Time Log'!$C$5:$C$504,$A54,'Time Log'!$G$5:$G$504)/C54)</f>
        <v/>
      </c>
      <c r="G54" s="18" t="str">
        <f aca="false">IF($A54="","",N(Parts!$F$52))</f>
        <v/>
      </c>
      <c r="H54" s="19" t="str">
        <f aca="false">IF(OR($A54="",N(D54)=0),"",SUMIF('Time Log'!$C$5:$C$504,$A54,'Time Log'!$H$5:$H$504)*60/D54)</f>
        <v/>
      </c>
      <c r="I54" s="20" t="str">
        <f aca="false">IF(OR(H54="",N(G54)=0),"",(H54-G54)/G54)</f>
        <v/>
      </c>
      <c r="J54" s="18" t="str">
        <f aca="false">IF(H54="","",ROUNDUP(H54,0))</f>
        <v/>
      </c>
      <c r="K54" s="21" t="str">
        <f aca="false">IF($A54="","",IF(N(C54)=0,"No jobs logged yet",IF(OR(N(I54)&gt;$B$4,AND(F54&lt;&gt;"",N(E54)&gt;0,F54&gt;E54*(1+$B$4))),"Re-quote: running over","OK")))</f>
        <v/>
      </c>
    </row>
    <row r="55" customFormat="false" ht="15" hidden="false" customHeight="false" outlineLevel="0" collapsed="false">
      <c r="A55" s="21" t="str">
        <f aca="false">IF(Parts!$A$53="","",Parts!$A$53)</f>
        <v/>
      </c>
      <c r="B55" s="21" t="str">
        <f aca="false">IF($A55="","",Parts!$B$53&amp;"")</f>
        <v/>
      </c>
      <c r="C55" s="24" t="str">
        <f aca="false">IF($A55="","",COUNTIF('Time Log'!$C$5:$C$504,$A55))</f>
        <v/>
      </c>
      <c r="D55" s="18" t="str">
        <f aca="false">IF($A55="","",SUMIF('Time Log'!$C$5:$C$504,$A55,'Time Log'!$F$5:$F$504))</f>
        <v/>
      </c>
      <c r="E55" s="18" t="str">
        <f aca="false">IF($A55="","",N(Parts!$E$53))</f>
        <v/>
      </c>
      <c r="F55" s="18" t="str">
        <f aca="false">IF(OR($A55="",N(C55)=0),"",SUMIF('Time Log'!$C$5:$C$504,$A55,'Time Log'!$G$5:$G$504)/C55)</f>
        <v/>
      </c>
      <c r="G55" s="18" t="str">
        <f aca="false">IF($A55="","",N(Parts!$F$53))</f>
        <v/>
      </c>
      <c r="H55" s="19" t="str">
        <f aca="false">IF(OR($A55="",N(D55)=0),"",SUMIF('Time Log'!$C$5:$C$504,$A55,'Time Log'!$H$5:$H$504)*60/D55)</f>
        <v/>
      </c>
      <c r="I55" s="20" t="str">
        <f aca="false">IF(OR(H55="",N(G55)=0),"",(H55-G55)/G55)</f>
        <v/>
      </c>
      <c r="J55" s="18" t="str">
        <f aca="false">IF(H55="","",ROUNDUP(H55,0))</f>
        <v/>
      </c>
      <c r="K55" s="21" t="str">
        <f aca="false">IF($A55="","",IF(N(C55)=0,"No jobs logged yet",IF(OR(N(I55)&gt;$B$4,AND(F55&lt;&gt;"",N(E55)&gt;0,F55&gt;E55*(1+$B$4))),"Re-quote: running over","OK")))</f>
        <v/>
      </c>
    </row>
    <row r="56" customFormat="false" ht="15" hidden="false" customHeight="false" outlineLevel="0" collapsed="false">
      <c r="A56" s="21" t="str">
        <f aca="false">IF(Parts!$A$54="","",Parts!$A$54)</f>
        <v/>
      </c>
      <c r="B56" s="21" t="str">
        <f aca="false">IF($A56="","",Parts!$B$54&amp;"")</f>
        <v/>
      </c>
      <c r="C56" s="24" t="str">
        <f aca="false">IF($A56="","",COUNTIF('Time Log'!$C$5:$C$504,$A56))</f>
        <v/>
      </c>
      <c r="D56" s="18" t="str">
        <f aca="false">IF($A56="","",SUMIF('Time Log'!$C$5:$C$504,$A56,'Time Log'!$F$5:$F$504))</f>
        <v/>
      </c>
      <c r="E56" s="18" t="str">
        <f aca="false">IF($A56="","",N(Parts!$E$54))</f>
        <v/>
      </c>
      <c r="F56" s="18" t="str">
        <f aca="false">IF(OR($A56="",N(C56)=0),"",SUMIF('Time Log'!$C$5:$C$504,$A56,'Time Log'!$G$5:$G$504)/C56)</f>
        <v/>
      </c>
      <c r="G56" s="18" t="str">
        <f aca="false">IF($A56="","",N(Parts!$F$54))</f>
        <v/>
      </c>
      <c r="H56" s="19" t="str">
        <f aca="false">IF(OR($A56="",N(D56)=0),"",SUMIF('Time Log'!$C$5:$C$504,$A56,'Time Log'!$H$5:$H$504)*60/D56)</f>
        <v/>
      </c>
      <c r="I56" s="20" t="str">
        <f aca="false">IF(OR(H56="",N(G56)=0),"",(H56-G56)/G56)</f>
        <v/>
      </c>
      <c r="J56" s="18" t="str">
        <f aca="false">IF(H56="","",ROUNDUP(H56,0))</f>
        <v/>
      </c>
      <c r="K56" s="21" t="str">
        <f aca="false">IF($A56="","",IF(N(C56)=0,"No jobs logged yet",IF(OR(N(I56)&gt;$B$4,AND(F56&lt;&gt;"",N(E56)&gt;0,F56&gt;E56*(1+$B$4))),"Re-quote: running over","OK")))</f>
        <v/>
      </c>
    </row>
    <row r="57" customFormat="false" ht="15" hidden="false" customHeight="false" outlineLevel="0" collapsed="false">
      <c r="A57" s="21" t="str">
        <f aca="false">IF(Parts!$A$55="","",Parts!$A$55)</f>
        <v/>
      </c>
      <c r="B57" s="21" t="str">
        <f aca="false">IF($A57="","",Parts!$B$55&amp;"")</f>
        <v/>
      </c>
      <c r="C57" s="24" t="str">
        <f aca="false">IF($A57="","",COUNTIF('Time Log'!$C$5:$C$504,$A57))</f>
        <v/>
      </c>
      <c r="D57" s="18" t="str">
        <f aca="false">IF($A57="","",SUMIF('Time Log'!$C$5:$C$504,$A57,'Time Log'!$F$5:$F$504))</f>
        <v/>
      </c>
      <c r="E57" s="18" t="str">
        <f aca="false">IF($A57="","",N(Parts!$E$55))</f>
        <v/>
      </c>
      <c r="F57" s="18" t="str">
        <f aca="false">IF(OR($A57="",N(C57)=0),"",SUMIF('Time Log'!$C$5:$C$504,$A57,'Time Log'!$G$5:$G$504)/C57)</f>
        <v/>
      </c>
      <c r="G57" s="18" t="str">
        <f aca="false">IF($A57="","",N(Parts!$F$55))</f>
        <v/>
      </c>
      <c r="H57" s="19" t="str">
        <f aca="false">IF(OR($A57="",N(D57)=0),"",SUMIF('Time Log'!$C$5:$C$504,$A57,'Time Log'!$H$5:$H$504)*60/D57)</f>
        <v/>
      </c>
      <c r="I57" s="20" t="str">
        <f aca="false">IF(OR(H57="",N(G57)=0),"",(H57-G57)/G57)</f>
        <v/>
      </c>
      <c r="J57" s="18" t="str">
        <f aca="false">IF(H57="","",ROUNDUP(H57,0))</f>
        <v/>
      </c>
      <c r="K57" s="21" t="str">
        <f aca="false">IF($A57="","",IF(N(C57)=0,"No jobs logged yet",IF(OR(N(I57)&gt;$B$4,AND(F57&lt;&gt;"",N(E57)&gt;0,F57&gt;E57*(1+$B$4))),"Re-quote: running over","OK")))</f>
        <v/>
      </c>
    </row>
    <row r="58" customFormat="false" ht="15" hidden="false" customHeight="false" outlineLevel="0" collapsed="false">
      <c r="A58" s="21" t="str">
        <f aca="false">IF(Parts!$A$56="","",Parts!$A$56)</f>
        <v/>
      </c>
      <c r="B58" s="21" t="str">
        <f aca="false">IF($A58="","",Parts!$B$56&amp;"")</f>
        <v/>
      </c>
      <c r="C58" s="24" t="str">
        <f aca="false">IF($A58="","",COUNTIF('Time Log'!$C$5:$C$504,$A58))</f>
        <v/>
      </c>
      <c r="D58" s="18" t="str">
        <f aca="false">IF($A58="","",SUMIF('Time Log'!$C$5:$C$504,$A58,'Time Log'!$F$5:$F$504))</f>
        <v/>
      </c>
      <c r="E58" s="18" t="str">
        <f aca="false">IF($A58="","",N(Parts!$E$56))</f>
        <v/>
      </c>
      <c r="F58" s="18" t="str">
        <f aca="false">IF(OR($A58="",N(C58)=0),"",SUMIF('Time Log'!$C$5:$C$504,$A58,'Time Log'!$G$5:$G$504)/C58)</f>
        <v/>
      </c>
      <c r="G58" s="18" t="str">
        <f aca="false">IF($A58="","",N(Parts!$F$56))</f>
        <v/>
      </c>
      <c r="H58" s="19" t="str">
        <f aca="false">IF(OR($A58="",N(D58)=0),"",SUMIF('Time Log'!$C$5:$C$504,$A58,'Time Log'!$H$5:$H$504)*60/D58)</f>
        <v/>
      </c>
      <c r="I58" s="20" t="str">
        <f aca="false">IF(OR(H58="",N(G58)=0),"",(H58-G58)/G58)</f>
        <v/>
      </c>
      <c r="J58" s="18" t="str">
        <f aca="false">IF(H58="","",ROUNDUP(H58,0))</f>
        <v/>
      </c>
      <c r="K58" s="21" t="str">
        <f aca="false">IF($A58="","",IF(N(C58)=0,"No jobs logged yet",IF(OR(N(I58)&gt;$B$4,AND(F58&lt;&gt;"",N(E58)&gt;0,F58&gt;E58*(1+$B$4))),"Re-quote: running over","OK")))</f>
        <v/>
      </c>
    </row>
    <row r="59" customFormat="false" ht="15" hidden="false" customHeight="false" outlineLevel="0" collapsed="false">
      <c r="A59" s="21" t="str">
        <f aca="false">IF(Parts!$A$57="","",Parts!$A$57)</f>
        <v/>
      </c>
      <c r="B59" s="21" t="str">
        <f aca="false">IF($A59="","",Parts!$B$57&amp;"")</f>
        <v/>
      </c>
      <c r="C59" s="24" t="str">
        <f aca="false">IF($A59="","",COUNTIF('Time Log'!$C$5:$C$504,$A59))</f>
        <v/>
      </c>
      <c r="D59" s="18" t="str">
        <f aca="false">IF($A59="","",SUMIF('Time Log'!$C$5:$C$504,$A59,'Time Log'!$F$5:$F$504))</f>
        <v/>
      </c>
      <c r="E59" s="18" t="str">
        <f aca="false">IF($A59="","",N(Parts!$E$57))</f>
        <v/>
      </c>
      <c r="F59" s="18" t="str">
        <f aca="false">IF(OR($A59="",N(C59)=0),"",SUMIF('Time Log'!$C$5:$C$504,$A59,'Time Log'!$G$5:$G$504)/C59)</f>
        <v/>
      </c>
      <c r="G59" s="18" t="str">
        <f aca="false">IF($A59="","",N(Parts!$F$57))</f>
        <v/>
      </c>
      <c r="H59" s="19" t="str">
        <f aca="false">IF(OR($A59="",N(D59)=0),"",SUMIF('Time Log'!$C$5:$C$504,$A59,'Time Log'!$H$5:$H$504)*60/D59)</f>
        <v/>
      </c>
      <c r="I59" s="20" t="str">
        <f aca="false">IF(OR(H59="",N(G59)=0),"",(H59-G59)/G59)</f>
        <v/>
      </c>
      <c r="J59" s="18" t="str">
        <f aca="false">IF(H59="","",ROUNDUP(H59,0))</f>
        <v/>
      </c>
      <c r="K59" s="21" t="str">
        <f aca="false">IF($A59="","",IF(N(C59)=0,"No jobs logged yet",IF(OR(N(I59)&gt;$B$4,AND(F59&lt;&gt;"",N(E59)&gt;0,F59&gt;E59*(1+$B$4))),"Re-quote: running over","OK")))</f>
        <v/>
      </c>
    </row>
    <row r="60" customFormat="false" ht="15" hidden="false" customHeight="false" outlineLevel="0" collapsed="false">
      <c r="A60" s="21" t="str">
        <f aca="false">IF(Parts!$A$58="","",Parts!$A$58)</f>
        <v/>
      </c>
      <c r="B60" s="21" t="str">
        <f aca="false">IF($A60="","",Parts!$B$58&amp;"")</f>
        <v/>
      </c>
      <c r="C60" s="24" t="str">
        <f aca="false">IF($A60="","",COUNTIF('Time Log'!$C$5:$C$504,$A60))</f>
        <v/>
      </c>
      <c r="D60" s="18" t="str">
        <f aca="false">IF($A60="","",SUMIF('Time Log'!$C$5:$C$504,$A60,'Time Log'!$F$5:$F$504))</f>
        <v/>
      </c>
      <c r="E60" s="18" t="str">
        <f aca="false">IF($A60="","",N(Parts!$E$58))</f>
        <v/>
      </c>
      <c r="F60" s="18" t="str">
        <f aca="false">IF(OR($A60="",N(C60)=0),"",SUMIF('Time Log'!$C$5:$C$504,$A60,'Time Log'!$G$5:$G$504)/C60)</f>
        <v/>
      </c>
      <c r="G60" s="18" t="str">
        <f aca="false">IF($A60="","",N(Parts!$F$58))</f>
        <v/>
      </c>
      <c r="H60" s="19" t="str">
        <f aca="false">IF(OR($A60="",N(D60)=0),"",SUMIF('Time Log'!$C$5:$C$504,$A60,'Time Log'!$H$5:$H$504)*60/D60)</f>
        <v/>
      </c>
      <c r="I60" s="20" t="str">
        <f aca="false">IF(OR(H60="",N(G60)=0),"",(H60-G60)/G60)</f>
        <v/>
      </c>
      <c r="J60" s="18" t="str">
        <f aca="false">IF(H60="","",ROUNDUP(H60,0))</f>
        <v/>
      </c>
      <c r="K60" s="21" t="str">
        <f aca="false">IF($A60="","",IF(N(C60)=0,"No jobs logged yet",IF(OR(N(I60)&gt;$B$4,AND(F60&lt;&gt;"",N(E60)&gt;0,F60&gt;E60*(1+$B$4))),"Re-quote: running over","OK")))</f>
        <v/>
      </c>
    </row>
    <row r="61" customFormat="false" ht="15" hidden="false" customHeight="false" outlineLevel="0" collapsed="false">
      <c r="A61" s="21" t="str">
        <f aca="false">IF(Parts!$A$59="","",Parts!$A$59)</f>
        <v/>
      </c>
      <c r="B61" s="21" t="str">
        <f aca="false">IF($A61="","",Parts!$B$59&amp;"")</f>
        <v/>
      </c>
      <c r="C61" s="24" t="str">
        <f aca="false">IF($A61="","",COUNTIF('Time Log'!$C$5:$C$504,$A61))</f>
        <v/>
      </c>
      <c r="D61" s="18" t="str">
        <f aca="false">IF($A61="","",SUMIF('Time Log'!$C$5:$C$504,$A61,'Time Log'!$F$5:$F$504))</f>
        <v/>
      </c>
      <c r="E61" s="18" t="str">
        <f aca="false">IF($A61="","",N(Parts!$E$59))</f>
        <v/>
      </c>
      <c r="F61" s="18" t="str">
        <f aca="false">IF(OR($A61="",N(C61)=0),"",SUMIF('Time Log'!$C$5:$C$504,$A61,'Time Log'!$G$5:$G$504)/C61)</f>
        <v/>
      </c>
      <c r="G61" s="18" t="str">
        <f aca="false">IF($A61="","",N(Parts!$F$59))</f>
        <v/>
      </c>
      <c r="H61" s="19" t="str">
        <f aca="false">IF(OR($A61="",N(D61)=0),"",SUMIF('Time Log'!$C$5:$C$504,$A61,'Time Log'!$H$5:$H$504)*60/D61)</f>
        <v/>
      </c>
      <c r="I61" s="20" t="str">
        <f aca="false">IF(OR(H61="",N(G61)=0),"",(H61-G61)/G61)</f>
        <v/>
      </c>
      <c r="J61" s="18" t="str">
        <f aca="false">IF(H61="","",ROUNDUP(H61,0))</f>
        <v/>
      </c>
      <c r="K61" s="21" t="str">
        <f aca="false">IF($A61="","",IF(N(C61)=0,"No jobs logged yet",IF(OR(N(I61)&gt;$B$4,AND(F61&lt;&gt;"",N(E61)&gt;0,F61&gt;E61*(1+$B$4))),"Re-quote: running over","OK")))</f>
        <v/>
      </c>
    </row>
    <row r="62" customFormat="false" ht="15" hidden="false" customHeight="false" outlineLevel="0" collapsed="false">
      <c r="A62" s="21" t="str">
        <f aca="false">IF(Parts!$A$60="","",Parts!$A$60)</f>
        <v/>
      </c>
      <c r="B62" s="21" t="str">
        <f aca="false">IF($A62="","",Parts!$B$60&amp;"")</f>
        <v/>
      </c>
      <c r="C62" s="24" t="str">
        <f aca="false">IF($A62="","",COUNTIF('Time Log'!$C$5:$C$504,$A62))</f>
        <v/>
      </c>
      <c r="D62" s="18" t="str">
        <f aca="false">IF($A62="","",SUMIF('Time Log'!$C$5:$C$504,$A62,'Time Log'!$F$5:$F$504))</f>
        <v/>
      </c>
      <c r="E62" s="18" t="str">
        <f aca="false">IF($A62="","",N(Parts!$E$60))</f>
        <v/>
      </c>
      <c r="F62" s="18" t="str">
        <f aca="false">IF(OR($A62="",N(C62)=0),"",SUMIF('Time Log'!$C$5:$C$504,$A62,'Time Log'!$G$5:$G$504)/C62)</f>
        <v/>
      </c>
      <c r="G62" s="18" t="str">
        <f aca="false">IF($A62="","",N(Parts!$F$60))</f>
        <v/>
      </c>
      <c r="H62" s="19" t="str">
        <f aca="false">IF(OR($A62="",N(D62)=0),"",SUMIF('Time Log'!$C$5:$C$504,$A62,'Time Log'!$H$5:$H$504)*60/D62)</f>
        <v/>
      </c>
      <c r="I62" s="20" t="str">
        <f aca="false">IF(OR(H62="",N(G62)=0),"",(H62-G62)/G62)</f>
        <v/>
      </c>
      <c r="J62" s="18" t="str">
        <f aca="false">IF(H62="","",ROUNDUP(H62,0))</f>
        <v/>
      </c>
      <c r="K62" s="21" t="str">
        <f aca="false">IF($A62="","",IF(N(C62)=0,"No jobs logged yet",IF(OR(N(I62)&gt;$B$4,AND(F62&lt;&gt;"",N(E62)&gt;0,F62&gt;E62*(1+$B$4))),"Re-quote: running over","OK")))</f>
        <v/>
      </c>
    </row>
    <row r="63" customFormat="false" ht="15" hidden="false" customHeight="false" outlineLevel="0" collapsed="false">
      <c r="A63" s="21" t="str">
        <f aca="false">IF(Parts!$A$61="","",Parts!$A$61)</f>
        <v/>
      </c>
      <c r="B63" s="21" t="str">
        <f aca="false">IF($A63="","",Parts!$B$61&amp;"")</f>
        <v/>
      </c>
      <c r="C63" s="24" t="str">
        <f aca="false">IF($A63="","",COUNTIF('Time Log'!$C$5:$C$504,$A63))</f>
        <v/>
      </c>
      <c r="D63" s="18" t="str">
        <f aca="false">IF($A63="","",SUMIF('Time Log'!$C$5:$C$504,$A63,'Time Log'!$F$5:$F$504))</f>
        <v/>
      </c>
      <c r="E63" s="18" t="str">
        <f aca="false">IF($A63="","",N(Parts!$E$61))</f>
        <v/>
      </c>
      <c r="F63" s="18" t="str">
        <f aca="false">IF(OR($A63="",N(C63)=0),"",SUMIF('Time Log'!$C$5:$C$504,$A63,'Time Log'!$G$5:$G$504)/C63)</f>
        <v/>
      </c>
      <c r="G63" s="18" t="str">
        <f aca="false">IF($A63="","",N(Parts!$F$61))</f>
        <v/>
      </c>
      <c r="H63" s="19" t="str">
        <f aca="false">IF(OR($A63="",N(D63)=0),"",SUMIF('Time Log'!$C$5:$C$504,$A63,'Time Log'!$H$5:$H$504)*60/D63)</f>
        <v/>
      </c>
      <c r="I63" s="20" t="str">
        <f aca="false">IF(OR(H63="",N(G63)=0),"",(H63-G63)/G63)</f>
        <v/>
      </c>
      <c r="J63" s="18" t="str">
        <f aca="false">IF(H63="","",ROUNDUP(H63,0))</f>
        <v/>
      </c>
      <c r="K63" s="21" t="str">
        <f aca="false">IF($A63="","",IF(N(C63)=0,"No jobs logged yet",IF(OR(N(I63)&gt;$B$4,AND(F63&lt;&gt;"",N(E63)&gt;0,F63&gt;E63*(1+$B$4))),"Re-quote: running over","OK")))</f>
        <v/>
      </c>
    </row>
    <row r="64" customFormat="false" ht="15" hidden="false" customHeight="false" outlineLevel="0" collapsed="false">
      <c r="A64" s="21" t="str">
        <f aca="false">IF(Parts!$A$62="","",Parts!$A$62)</f>
        <v/>
      </c>
      <c r="B64" s="21" t="str">
        <f aca="false">IF($A64="","",Parts!$B$62&amp;"")</f>
        <v/>
      </c>
      <c r="C64" s="24" t="str">
        <f aca="false">IF($A64="","",COUNTIF('Time Log'!$C$5:$C$504,$A64))</f>
        <v/>
      </c>
      <c r="D64" s="18" t="str">
        <f aca="false">IF($A64="","",SUMIF('Time Log'!$C$5:$C$504,$A64,'Time Log'!$F$5:$F$504))</f>
        <v/>
      </c>
      <c r="E64" s="18" t="str">
        <f aca="false">IF($A64="","",N(Parts!$E$62))</f>
        <v/>
      </c>
      <c r="F64" s="18" t="str">
        <f aca="false">IF(OR($A64="",N(C64)=0),"",SUMIF('Time Log'!$C$5:$C$504,$A64,'Time Log'!$G$5:$G$504)/C64)</f>
        <v/>
      </c>
      <c r="G64" s="18" t="str">
        <f aca="false">IF($A64="","",N(Parts!$F$62))</f>
        <v/>
      </c>
      <c r="H64" s="19" t="str">
        <f aca="false">IF(OR($A64="",N(D64)=0),"",SUMIF('Time Log'!$C$5:$C$504,$A64,'Time Log'!$H$5:$H$504)*60/D64)</f>
        <v/>
      </c>
      <c r="I64" s="20" t="str">
        <f aca="false">IF(OR(H64="",N(G64)=0),"",(H64-G64)/G64)</f>
        <v/>
      </c>
      <c r="J64" s="18" t="str">
        <f aca="false">IF(H64="","",ROUNDUP(H64,0))</f>
        <v/>
      </c>
      <c r="K64" s="21" t="str">
        <f aca="false">IF($A64="","",IF(N(C64)=0,"No jobs logged yet",IF(OR(N(I64)&gt;$B$4,AND(F64&lt;&gt;"",N(E64)&gt;0,F64&gt;E64*(1+$B$4))),"Re-quote: running over","OK")))</f>
        <v/>
      </c>
    </row>
    <row r="65" customFormat="false" ht="15" hidden="false" customHeight="false" outlineLevel="0" collapsed="false">
      <c r="A65" s="21" t="str">
        <f aca="false">IF(Parts!$A$63="","",Parts!$A$63)</f>
        <v/>
      </c>
      <c r="B65" s="21" t="str">
        <f aca="false">IF($A65="","",Parts!$B$63&amp;"")</f>
        <v/>
      </c>
      <c r="C65" s="24" t="str">
        <f aca="false">IF($A65="","",COUNTIF('Time Log'!$C$5:$C$504,$A65))</f>
        <v/>
      </c>
      <c r="D65" s="18" t="str">
        <f aca="false">IF($A65="","",SUMIF('Time Log'!$C$5:$C$504,$A65,'Time Log'!$F$5:$F$504))</f>
        <v/>
      </c>
      <c r="E65" s="18" t="str">
        <f aca="false">IF($A65="","",N(Parts!$E$63))</f>
        <v/>
      </c>
      <c r="F65" s="18" t="str">
        <f aca="false">IF(OR($A65="",N(C65)=0),"",SUMIF('Time Log'!$C$5:$C$504,$A65,'Time Log'!$G$5:$G$504)/C65)</f>
        <v/>
      </c>
      <c r="G65" s="18" t="str">
        <f aca="false">IF($A65="","",N(Parts!$F$63))</f>
        <v/>
      </c>
      <c r="H65" s="19" t="str">
        <f aca="false">IF(OR($A65="",N(D65)=0),"",SUMIF('Time Log'!$C$5:$C$504,$A65,'Time Log'!$H$5:$H$504)*60/D65)</f>
        <v/>
      </c>
      <c r="I65" s="20" t="str">
        <f aca="false">IF(OR(H65="",N(G65)=0),"",(H65-G65)/G65)</f>
        <v/>
      </c>
      <c r="J65" s="18" t="str">
        <f aca="false">IF(H65="","",ROUNDUP(H65,0))</f>
        <v/>
      </c>
      <c r="K65" s="21" t="str">
        <f aca="false">IF($A65="","",IF(N(C65)=0,"No jobs logged yet",IF(OR(N(I65)&gt;$B$4,AND(F65&lt;&gt;"",N(E65)&gt;0,F65&gt;E65*(1+$B$4))),"Re-quote: running over","OK")))</f>
        <v/>
      </c>
    </row>
    <row r="66" customFormat="false" ht="15" hidden="false" customHeight="false" outlineLevel="0" collapsed="false">
      <c r="A66" s="21" t="str">
        <f aca="false">IF(Parts!$A$64="","",Parts!$A$64)</f>
        <v/>
      </c>
      <c r="B66" s="21" t="str">
        <f aca="false">IF($A66="","",Parts!$B$64&amp;"")</f>
        <v/>
      </c>
      <c r="C66" s="24" t="str">
        <f aca="false">IF($A66="","",COUNTIF('Time Log'!$C$5:$C$504,$A66))</f>
        <v/>
      </c>
      <c r="D66" s="18" t="str">
        <f aca="false">IF($A66="","",SUMIF('Time Log'!$C$5:$C$504,$A66,'Time Log'!$F$5:$F$504))</f>
        <v/>
      </c>
      <c r="E66" s="18" t="str">
        <f aca="false">IF($A66="","",N(Parts!$E$64))</f>
        <v/>
      </c>
      <c r="F66" s="18" t="str">
        <f aca="false">IF(OR($A66="",N(C66)=0),"",SUMIF('Time Log'!$C$5:$C$504,$A66,'Time Log'!$G$5:$G$504)/C66)</f>
        <v/>
      </c>
      <c r="G66" s="18" t="str">
        <f aca="false">IF($A66="","",N(Parts!$F$64))</f>
        <v/>
      </c>
      <c r="H66" s="19" t="str">
        <f aca="false">IF(OR($A66="",N(D66)=0),"",SUMIF('Time Log'!$C$5:$C$504,$A66,'Time Log'!$H$5:$H$504)*60/D66)</f>
        <v/>
      </c>
      <c r="I66" s="20" t="str">
        <f aca="false">IF(OR(H66="",N(G66)=0),"",(H66-G66)/G66)</f>
        <v/>
      </c>
      <c r="J66" s="18" t="str">
        <f aca="false">IF(H66="","",ROUNDUP(H66,0))</f>
        <v/>
      </c>
      <c r="K66" s="21" t="str">
        <f aca="false">IF($A66="","",IF(N(C66)=0,"No jobs logged yet",IF(OR(N(I66)&gt;$B$4,AND(F66&lt;&gt;"",N(E66)&gt;0,F66&gt;E66*(1+$B$4))),"Re-quote: running over","OK")))</f>
        <v/>
      </c>
    </row>
    <row r="67" customFormat="false" ht="15" hidden="false" customHeight="false" outlineLevel="0" collapsed="false">
      <c r="A67" s="21" t="str">
        <f aca="false">IF(Parts!$A$65="","",Parts!$A$65)</f>
        <v/>
      </c>
      <c r="B67" s="21" t="str">
        <f aca="false">IF($A67="","",Parts!$B$65&amp;"")</f>
        <v/>
      </c>
      <c r="C67" s="24" t="str">
        <f aca="false">IF($A67="","",COUNTIF('Time Log'!$C$5:$C$504,$A67))</f>
        <v/>
      </c>
      <c r="D67" s="18" t="str">
        <f aca="false">IF($A67="","",SUMIF('Time Log'!$C$5:$C$504,$A67,'Time Log'!$F$5:$F$504))</f>
        <v/>
      </c>
      <c r="E67" s="18" t="str">
        <f aca="false">IF($A67="","",N(Parts!$E$65))</f>
        <v/>
      </c>
      <c r="F67" s="18" t="str">
        <f aca="false">IF(OR($A67="",N(C67)=0),"",SUMIF('Time Log'!$C$5:$C$504,$A67,'Time Log'!$G$5:$G$504)/C67)</f>
        <v/>
      </c>
      <c r="G67" s="18" t="str">
        <f aca="false">IF($A67="","",N(Parts!$F$65))</f>
        <v/>
      </c>
      <c r="H67" s="19" t="str">
        <f aca="false">IF(OR($A67="",N(D67)=0),"",SUMIF('Time Log'!$C$5:$C$504,$A67,'Time Log'!$H$5:$H$504)*60/D67)</f>
        <v/>
      </c>
      <c r="I67" s="20" t="str">
        <f aca="false">IF(OR(H67="",N(G67)=0),"",(H67-G67)/G67)</f>
        <v/>
      </c>
      <c r="J67" s="18" t="str">
        <f aca="false">IF(H67="","",ROUNDUP(H67,0))</f>
        <v/>
      </c>
      <c r="K67" s="21" t="str">
        <f aca="false">IF($A67="","",IF(N(C67)=0,"No jobs logged yet",IF(OR(N(I67)&gt;$B$4,AND(F67&lt;&gt;"",N(E67)&gt;0,F67&gt;E67*(1+$B$4))),"Re-quote: running over","OK")))</f>
        <v/>
      </c>
    </row>
    <row r="68" customFormat="false" ht="15" hidden="false" customHeight="false" outlineLevel="0" collapsed="false">
      <c r="A68" s="21" t="str">
        <f aca="false">IF(Parts!$A$66="","",Parts!$A$66)</f>
        <v/>
      </c>
      <c r="B68" s="21" t="str">
        <f aca="false">IF($A68="","",Parts!$B$66&amp;"")</f>
        <v/>
      </c>
      <c r="C68" s="24" t="str">
        <f aca="false">IF($A68="","",COUNTIF('Time Log'!$C$5:$C$504,$A68))</f>
        <v/>
      </c>
      <c r="D68" s="18" t="str">
        <f aca="false">IF($A68="","",SUMIF('Time Log'!$C$5:$C$504,$A68,'Time Log'!$F$5:$F$504))</f>
        <v/>
      </c>
      <c r="E68" s="18" t="str">
        <f aca="false">IF($A68="","",N(Parts!$E$66))</f>
        <v/>
      </c>
      <c r="F68" s="18" t="str">
        <f aca="false">IF(OR($A68="",N(C68)=0),"",SUMIF('Time Log'!$C$5:$C$504,$A68,'Time Log'!$G$5:$G$504)/C68)</f>
        <v/>
      </c>
      <c r="G68" s="18" t="str">
        <f aca="false">IF($A68="","",N(Parts!$F$66))</f>
        <v/>
      </c>
      <c r="H68" s="19" t="str">
        <f aca="false">IF(OR($A68="",N(D68)=0),"",SUMIF('Time Log'!$C$5:$C$504,$A68,'Time Log'!$H$5:$H$504)*60/D68)</f>
        <v/>
      </c>
      <c r="I68" s="20" t="str">
        <f aca="false">IF(OR(H68="",N(G68)=0),"",(H68-G68)/G68)</f>
        <v/>
      </c>
      <c r="J68" s="18" t="str">
        <f aca="false">IF(H68="","",ROUNDUP(H68,0))</f>
        <v/>
      </c>
      <c r="K68" s="21" t="str">
        <f aca="false">IF($A68="","",IF(N(C68)=0,"No jobs logged yet",IF(OR(N(I68)&gt;$B$4,AND(F68&lt;&gt;"",N(E68)&gt;0,F68&gt;E68*(1+$B$4))),"Re-quote: running over","OK")))</f>
        <v/>
      </c>
    </row>
    <row r="69" customFormat="false" ht="15" hidden="false" customHeight="false" outlineLevel="0" collapsed="false">
      <c r="A69" s="21" t="str">
        <f aca="false">IF(Parts!$A$67="","",Parts!$A$67)</f>
        <v/>
      </c>
      <c r="B69" s="21" t="str">
        <f aca="false">IF($A69="","",Parts!$B$67&amp;"")</f>
        <v/>
      </c>
      <c r="C69" s="24" t="str">
        <f aca="false">IF($A69="","",COUNTIF('Time Log'!$C$5:$C$504,$A69))</f>
        <v/>
      </c>
      <c r="D69" s="18" t="str">
        <f aca="false">IF($A69="","",SUMIF('Time Log'!$C$5:$C$504,$A69,'Time Log'!$F$5:$F$504))</f>
        <v/>
      </c>
      <c r="E69" s="18" t="str">
        <f aca="false">IF($A69="","",N(Parts!$E$67))</f>
        <v/>
      </c>
      <c r="F69" s="18" t="str">
        <f aca="false">IF(OR($A69="",N(C69)=0),"",SUMIF('Time Log'!$C$5:$C$504,$A69,'Time Log'!$G$5:$G$504)/C69)</f>
        <v/>
      </c>
      <c r="G69" s="18" t="str">
        <f aca="false">IF($A69="","",N(Parts!$F$67))</f>
        <v/>
      </c>
      <c r="H69" s="19" t="str">
        <f aca="false">IF(OR($A69="",N(D69)=0),"",SUMIF('Time Log'!$C$5:$C$504,$A69,'Time Log'!$H$5:$H$504)*60/D69)</f>
        <v/>
      </c>
      <c r="I69" s="20" t="str">
        <f aca="false">IF(OR(H69="",N(G69)=0),"",(H69-G69)/G69)</f>
        <v/>
      </c>
      <c r="J69" s="18" t="str">
        <f aca="false">IF(H69="","",ROUNDUP(H69,0))</f>
        <v/>
      </c>
      <c r="K69" s="21" t="str">
        <f aca="false">IF($A69="","",IF(N(C69)=0,"No jobs logged yet",IF(OR(N(I69)&gt;$B$4,AND(F69&lt;&gt;"",N(E69)&gt;0,F69&gt;E69*(1+$B$4))),"Re-quote: running over","OK")))</f>
        <v/>
      </c>
    </row>
    <row r="70" customFormat="false" ht="15" hidden="false" customHeight="false" outlineLevel="0" collapsed="false">
      <c r="A70" s="21" t="str">
        <f aca="false">IF(Parts!$A$68="","",Parts!$A$68)</f>
        <v/>
      </c>
      <c r="B70" s="21" t="str">
        <f aca="false">IF($A70="","",Parts!$B$68&amp;"")</f>
        <v/>
      </c>
      <c r="C70" s="24" t="str">
        <f aca="false">IF($A70="","",COUNTIF('Time Log'!$C$5:$C$504,$A70))</f>
        <v/>
      </c>
      <c r="D70" s="18" t="str">
        <f aca="false">IF($A70="","",SUMIF('Time Log'!$C$5:$C$504,$A70,'Time Log'!$F$5:$F$504))</f>
        <v/>
      </c>
      <c r="E70" s="18" t="str">
        <f aca="false">IF($A70="","",N(Parts!$E$68))</f>
        <v/>
      </c>
      <c r="F70" s="18" t="str">
        <f aca="false">IF(OR($A70="",N(C70)=0),"",SUMIF('Time Log'!$C$5:$C$504,$A70,'Time Log'!$G$5:$G$504)/C70)</f>
        <v/>
      </c>
      <c r="G70" s="18" t="str">
        <f aca="false">IF($A70="","",N(Parts!$F$68))</f>
        <v/>
      </c>
      <c r="H70" s="19" t="str">
        <f aca="false">IF(OR($A70="",N(D70)=0),"",SUMIF('Time Log'!$C$5:$C$504,$A70,'Time Log'!$H$5:$H$504)*60/D70)</f>
        <v/>
      </c>
      <c r="I70" s="20" t="str">
        <f aca="false">IF(OR(H70="",N(G70)=0),"",(H70-G70)/G70)</f>
        <v/>
      </c>
      <c r="J70" s="18" t="str">
        <f aca="false">IF(H70="","",ROUNDUP(H70,0))</f>
        <v/>
      </c>
      <c r="K70" s="21" t="str">
        <f aca="false">IF($A70="","",IF(N(C70)=0,"No jobs logged yet",IF(OR(N(I70)&gt;$B$4,AND(F70&lt;&gt;"",N(E70)&gt;0,F70&gt;E70*(1+$B$4))),"Re-quote: running over","OK")))</f>
        <v/>
      </c>
    </row>
    <row r="71" customFormat="false" ht="15" hidden="false" customHeight="false" outlineLevel="0" collapsed="false">
      <c r="A71" s="21" t="str">
        <f aca="false">IF(Parts!$A$69="","",Parts!$A$69)</f>
        <v/>
      </c>
      <c r="B71" s="21" t="str">
        <f aca="false">IF($A71="","",Parts!$B$69&amp;"")</f>
        <v/>
      </c>
      <c r="C71" s="24" t="str">
        <f aca="false">IF($A71="","",COUNTIF('Time Log'!$C$5:$C$504,$A71))</f>
        <v/>
      </c>
      <c r="D71" s="18" t="str">
        <f aca="false">IF($A71="","",SUMIF('Time Log'!$C$5:$C$504,$A71,'Time Log'!$F$5:$F$504))</f>
        <v/>
      </c>
      <c r="E71" s="18" t="str">
        <f aca="false">IF($A71="","",N(Parts!$E$69))</f>
        <v/>
      </c>
      <c r="F71" s="18" t="str">
        <f aca="false">IF(OR($A71="",N(C71)=0),"",SUMIF('Time Log'!$C$5:$C$504,$A71,'Time Log'!$G$5:$G$504)/C71)</f>
        <v/>
      </c>
      <c r="G71" s="18" t="str">
        <f aca="false">IF($A71="","",N(Parts!$F$69))</f>
        <v/>
      </c>
      <c r="H71" s="19" t="str">
        <f aca="false">IF(OR($A71="",N(D71)=0),"",SUMIF('Time Log'!$C$5:$C$504,$A71,'Time Log'!$H$5:$H$504)*60/D71)</f>
        <v/>
      </c>
      <c r="I71" s="20" t="str">
        <f aca="false">IF(OR(H71="",N(G71)=0),"",(H71-G71)/G71)</f>
        <v/>
      </c>
      <c r="J71" s="18" t="str">
        <f aca="false">IF(H71="","",ROUNDUP(H71,0))</f>
        <v/>
      </c>
      <c r="K71" s="21" t="str">
        <f aca="false">IF($A71="","",IF(N(C71)=0,"No jobs logged yet",IF(OR(N(I71)&gt;$B$4,AND(F71&lt;&gt;"",N(E71)&gt;0,F71&gt;E71*(1+$B$4))),"Re-quote: running over","OK")))</f>
        <v/>
      </c>
    </row>
    <row r="72" customFormat="false" ht="15" hidden="false" customHeight="false" outlineLevel="0" collapsed="false">
      <c r="A72" s="21" t="str">
        <f aca="false">IF(Parts!$A$70="","",Parts!$A$70)</f>
        <v/>
      </c>
      <c r="B72" s="21" t="str">
        <f aca="false">IF($A72="","",Parts!$B$70&amp;"")</f>
        <v/>
      </c>
      <c r="C72" s="24" t="str">
        <f aca="false">IF($A72="","",COUNTIF('Time Log'!$C$5:$C$504,$A72))</f>
        <v/>
      </c>
      <c r="D72" s="18" t="str">
        <f aca="false">IF($A72="","",SUMIF('Time Log'!$C$5:$C$504,$A72,'Time Log'!$F$5:$F$504))</f>
        <v/>
      </c>
      <c r="E72" s="18" t="str">
        <f aca="false">IF($A72="","",N(Parts!$E$70))</f>
        <v/>
      </c>
      <c r="F72" s="18" t="str">
        <f aca="false">IF(OR($A72="",N(C72)=0),"",SUMIF('Time Log'!$C$5:$C$504,$A72,'Time Log'!$G$5:$G$504)/C72)</f>
        <v/>
      </c>
      <c r="G72" s="18" t="str">
        <f aca="false">IF($A72="","",N(Parts!$F$70))</f>
        <v/>
      </c>
      <c r="H72" s="19" t="str">
        <f aca="false">IF(OR($A72="",N(D72)=0),"",SUMIF('Time Log'!$C$5:$C$504,$A72,'Time Log'!$H$5:$H$504)*60/D72)</f>
        <v/>
      </c>
      <c r="I72" s="20" t="str">
        <f aca="false">IF(OR(H72="",N(G72)=0),"",(H72-G72)/G72)</f>
        <v/>
      </c>
      <c r="J72" s="18" t="str">
        <f aca="false">IF(H72="","",ROUNDUP(H72,0))</f>
        <v/>
      </c>
      <c r="K72" s="21" t="str">
        <f aca="false">IF($A72="","",IF(N(C72)=0,"No jobs logged yet",IF(OR(N(I72)&gt;$B$4,AND(F72&lt;&gt;"",N(E72)&gt;0,F72&gt;E72*(1+$B$4))),"Re-quote: running over","OK")))</f>
        <v/>
      </c>
    </row>
    <row r="73" customFormat="false" ht="15" hidden="false" customHeight="false" outlineLevel="0" collapsed="false">
      <c r="A73" s="21" t="str">
        <f aca="false">IF(Parts!$A$71="","",Parts!$A$71)</f>
        <v/>
      </c>
      <c r="B73" s="21" t="str">
        <f aca="false">IF($A73="","",Parts!$B$71&amp;"")</f>
        <v/>
      </c>
      <c r="C73" s="24" t="str">
        <f aca="false">IF($A73="","",COUNTIF('Time Log'!$C$5:$C$504,$A73))</f>
        <v/>
      </c>
      <c r="D73" s="18" t="str">
        <f aca="false">IF($A73="","",SUMIF('Time Log'!$C$5:$C$504,$A73,'Time Log'!$F$5:$F$504))</f>
        <v/>
      </c>
      <c r="E73" s="18" t="str">
        <f aca="false">IF($A73="","",N(Parts!$E$71))</f>
        <v/>
      </c>
      <c r="F73" s="18" t="str">
        <f aca="false">IF(OR($A73="",N(C73)=0),"",SUMIF('Time Log'!$C$5:$C$504,$A73,'Time Log'!$G$5:$G$504)/C73)</f>
        <v/>
      </c>
      <c r="G73" s="18" t="str">
        <f aca="false">IF($A73="","",N(Parts!$F$71))</f>
        <v/>
      </c>
      <c r="H73" s="19" t="str">
        <f aca="false">IF(OR($A73="",N(D73)=0),"",SUMIF('Time Log'!$C$5:$C$504,$A73,'Time Log'!$H$5:$H$504)*60/D73)</f>
        <v/>
      </c>
      <c r="I73" s="20" t="str">
        <f aca="false">IF(OR(H73="",N(G73)=0),"",(H73-G73)/G73)</f>
        <v/>
      </c>
      <c r="J73" s="18" t="str">
        <f aca="false">IF(H73="","",ROUNDUP(H73,0))</f>
        <v/>
      </c>
      <c r="K73" s="21" t="str">
        <f aca="false">IF($A73="","",IF(N(C73)=0,"No jobs logged yet",IF(OR(N(I73)&gt;$B$4,AND(F73&lt;&gt;"",N(E73)&gt;0,F73&gt;E73*(1+$B$4))),"Re-quote: running over","OK")))</f>
        <v/>
      </c>
    </row>
    <row r="74" customFormat="false" ht="15" hidden="false" customHeight="false" outlineLevel="0" collapsed="false">
      <c r="A74" s="21" t="str">
        <f aca="false">IF(Parts!$A$72="","",Parts!$A$72)</f>
        <v/>
      </c>
      <c r="B74" s="21" t="str">
        <f aca="false">IF($A74="","",Parts!$B$72&amp;"")</f>
        <v/>
      </c>
      <c r="C74" s="24" t="str">
        <f aca="false">IF($A74="","",COUNTIF('Time Log'!$C$5:$C$504,$A74))</f>
        <v/>
      </c>
      <c r="D74" s="18" t="str">
        <f aca="false">IF($A74="","",SUMIF('Time Log'!$C$5:$C$504,$A74,'Time Log'!$F$5:$F$504))</f>
        <v/>
      </c>
      <c r="E74" s="18" t="str">
        <f aca="false">IF($A74="","",N(Parts!$E$72))</f>
        <v/>
      </c>
      <c r="F74" s="18" t="str">
        <f aca="false">IF(OR($A74="",N(C74)=0),"",SUMIF('Time Log'!$C$5:$C$504,$A74,'Time Log'!$G$5:$G$504)/C74)</f>
        <v/>
      </c>
      <c r="G74" s="18" t="str">
        <f aca="false">IF($A74="","",N(Parts!$F$72))</f>
        <v/>
      </c>
      <c r="H74" s="19" t="str">
        <f aca="false">IF(OR($A74="",N(D74)=0),"",SUMIF('Time Log'!$C$5:$C$504,$A74,'Time Log'!$H$5:$H$504)*60/D74)</f>
        <v/>
      </c>
      <c r="I74" s="20" t="str">
        <f aca="false">IF(OR(H74="",N(G74)=0),"",(H74-G74)/G74)</f>
        <v/>
      </c>
      <c r="J74" s="18" t="str">
        <f aca="false">IF(H74="","",ROUNDUP(H74,0))</f>
        <v/>
      </c>
      <c r="K74" s="21" t="str">
        <f aca="false">IF($A74="","",IF(N(C74)=0,"No jobs logged yet",IF(OR(N(I74)&gt;$B$4,AND(F74&lt;&gt;"",N(E74)&gt;0,F74&gt;E74*(1+$B$4))),"Re-quote: running over","OK")))</f>
        <v/>
      </c>
    </row>
    <row r="75" customFormat="false" ht="15" hidden="false" customHeight="false" outlineLevel="0" collapsed="false">
      <c r="A75" s="21" t="str">
        <f aca="false">IF(Parts!$A$73="","",Parts!$A$73)</f>
        <v/>
      </c>
      <c r="B75" s="21" t="str">
        <f aca="false">IF($A75="","",Parts!$B$73&amp;"")</f>
        <v/>
      </c>
      <c r="C75" s="24" t="str">
        <f aca="false">IF($A75="","",COUNTIF('Time Log'!$C$5:$C$504,$A75))</f>
        <v/>
      </c>
      <c r="D75" s="18" t="str">
        <f aca="false">IF($A75="","",SUMIF('Time Log'!$C$5:$C$504,$A75,'Time Log'!$F$5:$F$504))</f>
        <v/>
      </c>
      <c r="E75" s="18" t="str">
        <f aca="false">IF($A75="","",N(Parts!$E$73))</f>
        <v/>
      </c>
      <c r="F75" s="18" t="str">
        <f aca="false">IF(OR($A75="",N(C75)=0),"",SUMIF('Time Log'!$C$5:$C$504,$A75,'Time Log'!$G$5:$G$504)/C75)</f>
        <v/>
      </c>
      <c r="G75" s="18" t="str">
        <f aca="false">IF($A75="","",N(Parts!$F$73))</f>
        <v/>
      </c>
      <c r="H75" s="19" t="str">
        <f aca="false">IF(OR($A75="",N(D75)=0),"",SUMIF('Time Log'!$C$5:$C$504,$A75,'Time Log'!$H$5:$H$504)*60/D75)</f>
        <v/>
      </c>
      <c r="I75" s="20" t="str">
        <f aca="false">IF(OR(H75="",N(G75)=0),"",(H75-G75)/G75)</f>
        <v/>
      </c>
      <c r="J75" s="18" t="str">
        <f aca="false">IF(H75="","",ROUNDUP(H75,0))</f>
        <v/>
      </c>
      <c r="K75" s="21" t="str">
        <f aca="false">IF($A75="","",IF(N(C75)=0,"No jobs logged yet",IF(OR(N(I75)&gt;$B$4,AND(F75&lt;&gt;"",N(E75)&gt;0,F75&gt;E75*(1+$B$4))),"Re-quote: running over","OK")))</f>
        <v/>
      </c>
    </row>
    <row r="76" customFormat="false" ht="15" hidden="false" customHeight="false" outlineLevel="0" collapsed="false">
      <c r="A76" s="21" t="str">
        <f aca="false">IF(Parts!$A$74="","",Parts!$A$74)</f>
        <v/>
      </c>
      <c r="B76" s="21" t="str">
        <f aca="false">IF($A76="","",Parts!$B$74&amp;"")</f>
        <v/>
      </c>
      <c r="C76" s="24" t="str">
        <f aca="false">IF($A76="","",COUNTIF('Time Log'!$C$5:$C$504,$A76))</f>
        <v/>
      </c>
      <c r="D76" s="18" t="str">
        <f aca="false">IF($A76="","",SUMIF('Time Log'!$C$5:$C$504,$A76,'Time Log'!$F$5:$F$504))</f>
        <v/>
      </c>
      <c r="E76" s="18" t="str">
        <f aca="false">IF($A76="","",N(Parts!$E$74))</f>
        <v/>
      </c>
      <c r="F76" s="18" t="str">
        <f aca="false">IF(OR($A76="",N(C76)=0),"",SUMIF('Time Log'!$C$5:$C$504,$A76,'Time Log'!$G$5:$G$504)/C76)</f>
        <v/>
      </c>
      <c r="G76" s="18" t="str">
        <f aca="false">IF($A76="","",N(Parts!$F$74))</f>
        <v/>
      </c>
      <c r="H76" s="19" t="str">
        <f aca="false">IF(OR($A76="",N(D76)=0),"",SUMIF('Time Log'!$C$5:$C$504,$A76,'Time Log'!$H$5:$H$504)*60/D76)</f>
        <v/>
      </c>
      <c r="I76" s="20" t="str">
        <f aca="false">IF(OR(H76="",N(G76)=0),"",(H76-G76)/G76)</f>
        <v/>
      </c>
      <c r="J76" s="18" t="str">
        <f aca="false">IF(H76="","",ROUNDUP(H76,0))</f>
        <v/>
      </c>
      <c r="K76" s="21" t="str">
        <f aca="false">IF($A76="","",IF(N(C76)=0,"No jobs logged yet",IF(OR(N(I76)&gt;$B$4,AND(F76&lt;&gt;"",N(E76)&gt;0,F76&gt;E76*(1+$B$4))),"Re-quote: running over","OK")))</f>
        <v/>
      </c>
    </row>
    <row r="77" customFormat="false" ht="15" hidden="false" customHeight="false" outlineLevel="0" collapsed="false">
      <c r="A77" s="21" t="str">
        <f aca="false">IF(Parts!$A$75="","",Parts!$A$75)</f>
        <v/>
      </c>
      <c r="B77" s="21" t="str">
        <f aca="false">IF($A77="","",Parts!$B$75&amp;"")</f>
        <v/>
      </c>
      <c r="C77" s="24" t="str">
        <f aca="false">IF($A77="","",COUNTIF('Time Log'!$C$5:$C$504,$A77))</f>
        <v/>
      </c>
      <c r="D77" s="18" t="str">
        <f aca="false">IF($A77="","",SUMIF('Time Log'!$C$5:$C$504,$A77,'Time Log'!$F$5:$F$504))</f>
        <v/>
      </c>
      <c r="E77" s="18" t="str">
        <f aca="false">IF($A77="","",N(Parts!$E$75))</f>
        <v/>
      </c>
      <c r="F77" s="18" t="str">
        <f aca="false">IF(OR($A77="",N(C77)=0),"",SUMIF('Time Log'!$C$5:$C$504,$A77,'Time Log'!$G$5:$G$504)/C77)</f>
        <v/>
      </c>
      <c r="G77" s="18" t="str">
        <f aca="false">IF($A77="","",N(Parts!$F$75))</f>
        <v/>
      </c>
      <c r="H77" s="19" t="str">
        <f aca="false">IF(OR($A77="",N(D77)=0),"",SUMIF('Time Log'!$C$5:$C$504,$A77,'Time Log'!$H$5:$H$504)*60/D77)</f>
        <v/>
      </c>
      <c r="I77" s="20" t="str">
        <f aca="false">IF(OR(H77="",N(G77)=0),"",(H77-G77)/G77)</f>
        <v/>
      </c>
      <c r="J77" s="18" t="str">
        <f aca="false">IF(H77="","",ROUNDUP(H77,0))</f>
        <v/>
      </c>
      <c r="K77" s="21" t="str">
        <f aca="false">IF($A77="","",IF(N(C77)=0,"No jobs logged yet",IF(OR(N(I77)&gt;$B$4,AND(F77&lt;&gt;"",N(E77)&gt;0,F77&gt;E77*(1+$B$4))),"Re-quote: running over","OK")))</f>
        <v/>
      </c>
    </row>
    <row r="78" customFormat="false" ht="15" hidden="false" customHeight="false" outlineLevel="0" collapsed="false">
      <c r="A78" s="21" t="str">
        <f aca="false">IF(Parts!$A$76="","",Parts!$A$76)</f>
        <v/>
      </c>
      <c r="B78" s="21" t="str">
        <f aca="false">IF($A78="","",Parts!$B$76&amp;"")</f>
        <v/>
      </c>
      <c r="C78" s="24" t="str">
        <f aca="false">IF($A78="","",COUNTIF('Time Log'!$C$5:$C$504,$A78))</f>
        <v/>
      </c>
      <c r="D78" s="18" t="str">
        <f aca="false">IF($A78="","",SUMIF('Time Log'!$C$5:$C$504,$A78,'Time Log'!$F$5:$F$504))</f>
        <v/>
      </c>
      <c r="E78" s="18" t="str">
        <f aca="false">IF($A78="","",N(Parts!$E$76))</f>
        <v/>
      </c>
      <c r="F78" s="18" t="str">
        <f aca="false">IF(OR($A78="",N(C78)=0),"",SUMIF('Time Log'!$C$5:$C$504,$A78,'Time Log'!$G$5:$G$504)/C78)</f>
        <v/>
      </c>
      <c r="G78" s="18" t="str">
        <f aca="false">IF($A78="","",N(Parts!$F$76))</f>
        <v/>
      </c>
      <c r="H78" s="19" t="str">
        <f aca="false">IF(OR($A78="",N(D78)=0),"",SUMIF('Time Log'!$C$5:$C$504,$A78,'Time Log'!$H$5:$H$504)*60/D78)</f>
        <v/>
      </c>
      <c r="I78" s="20" t="str">
        <f aca="false">IF(OR(H78="",N(G78)=0),"",(H78-G78)/G78)</f>
        <v/>
      </c>
      <c r="J78" s="18" t="str">
        <f aca="false">IF(H78="","",ROUNDUP(H78,0))</f>
        <v/>
      </c>
      <c r="K78" s="21" t="str">
        <f aca="false">IF($A78="","",IF(N(C78)=0,"No jobs logged yet",IF(OR(N(I78)&gt;$B$4,AND(F78&lt;&gt;"",N(E78)&gt;0,F78&gt;E78*(1+$B$4))),"Re-quote: running over","OK")))</f>
        <v/>
      </c>
    </row>
    <row r="79" customFormat="false" ht="15" hidden="false" customHeight="false" outlineLevel="0" collapsed="false">
      <c r="A79" s="21" t="str">
        <f aca="false">IF(Parts!$A$77="","",Parts!$A$77)</f>
        <v/>
      </c>
      <c r="B79" s="21" t="str">
        <f aca="false">IF($A79="","",Parts!$B$77&amp;"")</f>
        <v/>
      </c>
      <c r="C79" s="24" t="str">
        <f aca="false">IF($A79="","",COUNTIF('Time Log'!$C$5:$C$504,$A79))</f>
        <v/>
      </c>
      <c r="D79" s="18" t="str">
        <f aca="false">IF($A79="","",SUMIF('Time Log'!$C$5:$C$504,$A79,'Time Log'!$F$5:$F$504))</f>
        <v/>
      </c>
      <c r="E79" s="18" t="str">
        <f aca="false">IF($A79="","",N(Parts!$E$77))</f>
        <v/>
      </c>
      <c r="F79" s="18" t="str">
        <f aca="false">IF(OR($A79="",N(C79)=0),"",SUMIF('Time Log'!$C$5:$C$504,$A79,'Time Log'!$G$5:$G$504)/C79)</f>
        <v/>
      </c>
      <c r="G79" s="18" t="str">
        <f aca="false">IF($A79="","",N(Parts!$F$77))</f>
        <v/>
      </c>
      <c r="H79" s="19" t="str">
        <f aca="false">IF(OR($A79="",N(D79)=0),"",SUMIF('Time Log'!$C$5:$C$504,$A79,'Time Log'!$H$5:$H$504)*60/D79)</f>
        <v/>
      </c>
      <c r="I79" s="20" t="str">
        <f aca="false">IF(OR(H79="",N(G79)=0),"",(H79-G79)/G79)</f>
        <v/>
      </c>
      <c r="J79" s="18" t="str">
        <f aca="false">IF(H79="","",ROUNDUP(H79,0))</f>
        <v/>
      </c>
      <c r="K79" s="21" t="str">
        <f aca="false">IF($A79="","",IF(N(C79)=0,"No jobs logged yet",IF(OR(N(I79)&gt;$B$4,AND(F79&lt;&gt;"",N(E79)&gt;0,F79&gt;E79*(1+$B$4))),"Re-quote: running over","OK")))</f>
        <v/>
      </c>
    </row>
    <row r="80" customFormat="false" ht="15" hidden="false" customHeight="false" outlineLevel="0" collapsed="false">
      <c r="A80" s="21" t="str">
        <f aca="false">IF(Parts!$A$78="","",Parts!$A$78)</f>
        <v/>
      </c>
      <c r="B80" s="21" t="str">
        <f aca="false">IF($A80="","",Parts!$B$78&amp;"")</f>
        <v/>
      </c>
      <c r="C80" s="24" t="str">
        <f aca="false">IF($A80="","",COUNTIF('Time Log'!$C$5:$C$504,$A80))</f>
        <v/>
      </c>
      <c r="D80" s="18" t="str">
        <f aca="false">IF($A80="","",SUMIF('Time Log'!$C$5:$C$504,$A80,'Time Log'!$F$5:$F$504))</f>
        <v/>
      </c>
      <c r="E80" s="18" t="str">
        <f aca="false">IF($A80="","",N(Parts!$E$78))</f>
        <v/>
      </c>
      <c r="F80" s="18" t="str">
        <f aca="false">IF(OR($A80="",N(C80)=0),"",SUMIF('Time Log'!$C$5:$C$504,$A80,'Time Log'!$G$5:$G$504)/C80)</f>
        <v/>
      </c>
      <c r="G80" s="18" t="str">
        <f aca="false">IF($A80="","",N(Parts!$F$78))</f>
        <v/>
      </c>
      <c r="H80" s="19" t="str">
        <f aca="false">IF(OR($A80="",N(D80)=0),"",SUMIF('Time Log'!$C$5:$C$504,$A80,'Time Log'!$H$5:$H$504)*60/D80)</f>
        <v/>
      </c>
      <c r="I80" s="20" t="str">
        <f aca="false">IF(OR(H80="",N(G80)=0),"",(H80-G80)/G80)</f>
        <v/>
      </c>
      <c r="J80" s="18" t="str">
        <f aca="false">IF(H80="","",ROUNDUP(H80,0))</f>
        <v/>
      </c>
      <c r="K80" s="21" t="str">
        <f aca="false">IF($A80="","",IF(N(C80)=0,"No jobs logged yet",IF(OR(N(I80)&gt;$B$4,AND(F80&lt;&gt;"",N(E80)&gt;0,F80&gt;E80*(1+$B$4))),"Re-quote: running over","OK")))</f>
        <v/>
      </c>
    </row>
    <row r="81" customFormat="false" ht="15" hidden="false" customHeight="false" outlineLevel="0" collapsed="false">
      <c r="A81" s="21" t="str">
        <f aca="false">IF(Parts!$A$79="","",Parts!$A$79)</f>
        <v/>
      </c>
      <c r="B81" s="21" t="str">
        <f aca="false">IF($A81="","",Parts!$B$79&amp;"")</f>
        <v/>
      </c>
      <c r="C81" s="24" t="str">
        <f aca="false">IF($A81="","",COUNTIF('Time Log'!$C$5:$C$504,$A81))</f>
        <v/>
      </c>
      <c r="D81" s="18" t="str">
        <f aca="false">IF($A81="","",SUMIF('Time Log'!$C$5:$C$504,$A81,'Time Log'!$F$5:$F$504))</f>
        <v/>
      </c>
      <c r="E81" s="18" t="str">
        <f aca="false">IF($A81="","",N(Parts!$E$79))</f>
        <v/>
      </c>
      <c r="F81" s="18" t="str">
        <f aca="false">IF(OR($A81="",N(C81)=0),"",SUMIF('Time Log'!$C$5:$C$504,$A81,'Time Log'!$G$5:$G$504)/C81)</f>
        <v/>
      </c>
      <c r="G81" s="18" t="str">
        <f aca="false">IF($A81="","",N(Parts!$F$79))</f>
        <v/>
      </c>
      <c r="H81" s="19" t="str">
        <f aca="false">IF(OR($A81="",N(D81)=0),"",SUMIF('Time Log'!$C$5:$C$504,$A81,'Time Log'!$H$5:$H$504)*60/D81)</f>
        <v/>
      </c>
      <c r="I81" s="20" t="str">
        <f aca="false">IF(OR(H81="",N(G81)=0),"",(H81-G81)/G81)</f>
        <v/>
      </c>
      <c r="J81" s="18" t="str">
        <f aca="false">IF(H81="","",ROUNDUP(H81,0))</f>
        <v/>
      </c>
      <c r="K81" s="21" t="str">
        <f aca="false">IF($A81="","",IF(N(C81)=0,"No jobs logged yet",IF(OR(N(I81)&gt;$B$4,AND(F81&lt;&gt;"",N(E81)&gt;0,F81&gt;E81*(1+$B$4))),"Re-quote: running over","OK")))</f>
        <v/>
      </c>
    </row>
    <row r="82" customFormat="false" ht="15" hidden="false" customHeight="false" outlineLevel="0" collapsed="false">
      <c r="A82" s="21" t="str">
        <f aca="false">IF(Parts!$A$80="","",Parts!$A$80)</f>
        <v/>
      </c>
      <c r="B82" s="21" t="str">
        <f aca="false">IF($A82="","",Parts!$B$80&amp;"")</f>
        <v/>
      </c>
      <c r="C82" s="24" t="str">
        <f aca="false">IF($A82="","",COUNTIF('Time Log'!$C$5:$C$504,$A82))</f>
        <v/>
      </c>
      <c r="D82" s="18" t="str">
        <f aca="false">IF($A82="","",SUMIF('Time Log'!$C$5:$C$504,$A82,'Time Log'!$F$5:$F$504))</f>
        <v/>
      </c>
      <c r="E82" s="18" t="str">
        <f aca="false">IF($A82="","",N(Parts!$E$80))</f>
        <v/>
      </c>
      <c r="F82" s="18" t="str">
        <f aca="false">IF(OR($A82="",N(C82)=0),"",SUMIF('Time Log'!$C$5:$C$504,$A82,'Time Log'!$G$5:$G$504)/C82)</f>
        <v/>
      </c>
      <c r="G82" s="18" t="str">
        <f aca="false">IF($A82="","",N(Parts!$F$80))</f>
        <v/>
      </c>
      <c r="H82" s="19" t="str">
        <f aca="false">IF(OR($A82="",N(D82)=0),"",SUMIF('Time Log'!$C$5:$C$504,$A82,'Time Log'!$H$5:$H$504)*60/D82)</f>
        <v/>
      </c>
      <c r="I82" s="20" t="str">
        <f aca="false">IF(OR(H82="",N(G82)=0),"",(H82-G82)/G82)</f>
        <v/>
      </c>
      <c r="J82" s="18" t="str">
        <f aca="false">IF(H82="","",ROUNDUP(H82,0))</f>
        <v/>
      </c>
      <c r="K82" s="21" t="str">
        <f aca="false">IF($A82="","",IF(N(C82)=0,"No jobs logged yet",IF(OR(N(I82)&gt;$B$4,AND(F82&lt;&gt;"",N(E82)&gt;0,F82&gt;E82*(1+$B$4))),"Re-quote: running over","OK")))</f>
        <v/>
      </c>
    </row>
    <row r="83" customFormat="false" ht="15" hidden="false" customHeight="false" outlineLevel="0" collapsed="false">
      <c r="A83" s="21" t="str">
        <f aca="false">IF(Parts!$A$81="","",Parts!$A$81)</f>
        <v/>
      </c>
      <c r="B83" s="21" t="str">
        <f aca="false">IF($A83="","",Parts!$B$81&amp;"")</f>
        <v/>
      </c>
      <c r="C83" s="24" t="str">
        <f aca="false">IF($A83="","",COUNTIF('Time Log'!$C$5:$C$504,$A83))</f>
        <v/>
      </c>
      <c r="D83" s="18" t="str">
        <f aca="false">IF($A83="","",SUMIF('Time Log'!$C$5:$C$504,$A83,'Time Log'!$F$5:$F$504))</f>
        <v/>
      </c>
      <c r="E83" s="18" t="str">
        <f aca="false">IF($A83="","",N(Parts!$E$81))</f>
        <v/>
      </c>
      <c r="F83" s="18" t="str">
        <f aca="false">IF(OR($A83="",N(C83)=0),"",SUMIF('Time Log'!$C$5:$C$504,$A83,'Time Log'!$G$5:$G$504)/C83)</f>
        <v/>
      </c>
      <c r="G83" s="18" t="str">
        <f aca="false">IF($A83="","",N(Parts!$F$81))</f>
        <v/>
      </c>
      <c r="H83" s="19" t="str">
        <f aca="false">IF(OR($A83="",N(D83)=0),"",SUMIF('Time Log'!$C$5:$C$504,$A83,'Time Log'!$H$5:$H$504)*60/D83)</f>
        <v/>
      </c>
      <c r="I83" s="20" t="str">
        <f aca="false">IF(OR(H83="",N(G83)=0),"",(H83-G83)/G83)</f>
        <v/>
      </c>
      <c r="J83" s="18" t="str">
        <f aca="false">IF(H83="","",ROUNDUP(H83,0))</f>
        <v/>
      </c>
      <c r="K83" s="21" t="str">
        <f aca="false">IF($A83="","",IF(N(C83)=0,"No jobs logged yet",IF(OR(N(I83)&gt;$B$4,AND(F83&lt;&gt;"",N(E83)&gt;0,F83&gt;E83*(1+$B$4))),"Re-quote: running over","OK")))</f>
        <v/>
      </c>
    </row>
    <row r="84" customFormat="false" ht="15" hidden="false" customHeight="false" outlineLevel="0" collapsed="false">
      <c r="A84" s="21" t="str">
        <f aca="false">IF(Parts!$A$82="","",Parts!$A$82)</f>
        <v/>
      </c>
      <c r="B84" s="21" t="str">
        <f aca="false">IF($A84="","",Parts!$B$82&amp;"")</f>
        <v/>
      </c>
      <c r="C84" s="24" t="str">
        <f aca="false">IF($A84="","",COUNTIF('Time Log'!$C$5:$C$504,$A84))</f>
        <v/>
      </c>
      <c r="D84" s="18" t="str">
        <f aca="false">IF($A84="","",SUMIF('Time Log'!$C$5:$C$504,$A84,'Time Log'!$F$5:$F$504))</f>
        <v/>
      </c>
      <c r="E84" s="18" t="str">
        <f aca="false">IF($A84="","",N(Parts!$E$82))</f>
        <v/>
      </c>
      <c r="F84" s="18" t="str">
        <f aca="false">IF(OR($A84="",N(C84)=0),"",SUMIF('Time Log'!$C$5:$C$504,$A84,'Time Log'!$G$5:$G$504)/C84)</f>
        <v/>
      </c>
      <c r="G84" s="18" t="str">
        <f aca="false">IF($A84="","",N(Parts!$F$82))</f>
        <v/>
      </c>
      <c r="H84" s="19" t="str">
        <f aca="false">IF(OR($A84="",N(D84)=0),"",SUMIF('Time Log'!$C$5:$C$504,$A84,'Time Log'!$H$5:$H$504)*60/D84)</f>
        <v/>
      </c>
      <c r="I84" s="20" t="str">
        <f aca="false">IF(OR(H84="",N(G84)=0),"",(H84-G84)/G84)</f>
        <v/>
      </c>
      <c r="J84" s="18" t="str">
        <f aca="false">IF(H84="","",ROUNDUP(H84,0))</f>
        <v/>
      </c>
      <c r="K84" s="21" t="str">
        <f aca="false">IF($A84="","",IF(N(C84)=0,"No jobs logged yet",IF(OR(N(I84)&gt;$B$4,AND(F84&lt;&gt;"",N(E84)&gt;0,F84&gt;E84*(1+$B$4))),"Re-quote: running over","OK")))</f>
        <v/>
      </c>
    </row>
    <row r="85" customFormat="false" ht="15" hidden="false" customHeight="false" outlineLevel="0" collapsed="false">
      <c r="A85" s="21" t="str">
        <f aca="false">IF(Parts!$A$83="","",Parts!$A$83)</f>
        <v/>
      </c>
      <c r="B85" s="21" t="str">
        <f aca="false">IF($A85="","",Parts!$B$83&amp;"")</f>
        <v/>
      </c>
      <c r="C85" s="24" t="str">
        <f aca="false">IF($A85="","",COUNTIF('Time Log'!$C$5:$C$504,$A85))</f>
        <v/>
      </c>
      <c r="D85" s="18" t="str">
        <f aca="false">IF($A85="","",SUMIF('Time Log'!$C$5:$C$504,$A85,'Time Log'!$F$5:$F$504))</f>
        <v/>
      </c>
      <c r="E85" s="18" t="str">
        <f aca="false">IF($A85="","",N(Parts!$E$83))</f>
        <v/>
      </c>
      <c r="F85" s="18" t="str">
        <f aca="false">IF(OR($A85="",N(C85)=0),"",SUMIF('Time Log'!$C$5:$C$504,$A85,'Time Log'!$G$5:$G$504)/C85)</f>
        <v/>
      </c>
      <c r="G85" s="18" t="str">
        <f aca="false">IF($A85="","",N(Parts!$F$83))</f>
        <v/>
      </c>
      <c r="H85" s="19" t="str">
        <f aca="false">IF(OR($A85="",N(D85)=0),"",SUMIF('Time Log'!$C$5:$C$504,$A85,'Time Log'!$H$5:$H$504)*60/D85)</f>
        <v/>
      </c>
      <c r="I85" s="20" t="str">
        <f aca="false">IF(OR(H85="",N(G85)=0),"",(H85-G85)/G85)</f>
        <v/>
      </c>
      <c r="J85" s="18" t="str">
        <f aca="false">IF(H85="","",ROUNDUP(H85,0))</f>
        <v/>
      </c>
      <c r="K85" s="21" t="str">
        <f aca="false">IF($A85="","",IF(N(C85)=0,"No jobs logged yet",IF(OR(N(I85)&gt;$B$4,AND(F85&lt;&gt;"",N(E85)&gt;0,F85&gt;E85*(1+$B$4))),"Re-quote: running over","OK")))</f>
        <v/>
      </c>
    </row>
    <row r="86" customFormat="false" ht="15" hidden="false" customHeight="false" outlineLevel="0" collapsed="false">
      <c r="A86" s="21" t="str">
        <f aca="false">IF(Parts!$A$84="","",Parts!$A$84)</f>
        <v/>
      </c>
      <c r="B86" s="21" t="str">
        <f aca="false">IF($A86="","",Parts!$B$84&amp;"")</f>
        <v/>
      </c>
      <c r="C86" s="24" t="str">
        <f aca="false">IF($A86="","",COUNTIF('Time Log'!$C$5:$C$504,$A86))</f>
        <v/>
      </c>
      <c r="D86" s="18" t="str">
        <f aca="false">IF($A86="","",SUMIF('Time Log'!$C$5:$C$504,$A86,'Time Log'!$F$5:$F$504))</f>
        <v/>
      </c>
      <c r="E86" s="18" t="str">
        <f aca="false">IF($A86="","",N(Parts!$E$84))</f>
        <v/>
      </c>
      <c r="F86" s="18" t="str">
        <f aca="false">IF(OR($A86="",N(C86)=0),"",SUMIF('Time Log'!$C$5:$C$504,$A86,'Time Log'!$G$5:$G$504)/C86)</f>
        <v/>
      </c>
      <c r="G86" s="18" t="str">
        <f aca="false">IF($A86="","",N(Parts!$F$84))</f>
        <v/>
      </c>
      <c r="H86" s="19" t="str">
        <f aca="false">IF(OR($A86="",N(D86)=0),"",SUMIF('Time Log'!$C$5:$C$504,$A86,'Time Log'!$H$5:$H$504)*60/D86)</f>
        <v/>
      </c>
      <c r="I86" s="20" t="str">
        <f aca="false">IF(OR(H86="",N(G86)=0),"",(H86-G86)/G86)</f>
        <v/>
      </c>
      <c r="J86" s="18" t="str">
        <f aca="false">IF(H86="","",ROUNDUP(H86,0))</f>
        <v/>
      </c>
      <c r="K86" s="21" t="str">
        <f aca="false">IF($A86="","",IF(N(C86)=0,"No jobs logged yet",IF(OR(N(I86)&gt;$B$4,AND(F86&lt;&gt;"",N(E86)&gt;0,F86&gt;E86*(1+$B$4))),"Re-quote: running over","OK")))</f>
        <v/>
      </c>
    </row>
    <row r="87" customFormat="false" ht="15" hidden="false" customHeight="false" outlineLevel="0" collapsed="false">
      <c r="A87" s="21" t="str">
        <f aca="false">IF(Parts!$A$85="","",Parts!$A$85)</f>
        <v/>
      </c>
      <c r="B87" s="21" t="str">
        <f aca="false">IF($A87="","",Parts!$B$85&amp;"")</f>
        <v/>
      </c>
      <c r="C87" s="24" t="str">
        <f aca="false">IF($A87="","",COUNTIF('Time Log'!$C$5:$C$504,$A87))</f>
        <v/>
      </c>
      <c r="D87" s="18" t="str">
        <f aca="false">IF($A87="","",SUMIF('Time Log'!$C$5:$C$504,$A87,'Time Log'!$F$5:$F$504))</f>
        <v/>
      </c>
      <c r="E87" s="18" t="str">
        <f aca="false">IF($A87="","",N(Parts!$E$85))</f>
        <v/>
      </c>
      <c r="F87" s="18" t="str">
        <f aca="false">IF(OR($A87="",N(C87)=0),"",SUMIF('Time Log'!$C$5:$C$504,$A87,'Time Log'!$G$5:$G$504)/C87)</f>
        <v/>
      </c>
      <c r="G87" s="18" t="str">
        <f aca="false">IF($A87="","",N(Parts!$F$85))</f>
        <v/>
      </c>
      <c r="H87" s="19" t="str">
        <f aca="false">IF(OR($A87="",N(D87)=0),"",SUMIF('Time Log'!$C$5:$C$504,$A87,'Time Log'!$H$5:$H$504)*60/D87)</f>
        <v/>
      </c>
      <c r="I87" s="20" t="str">
        <f aca="false">IF(OR(H87="",N(G87)=0),"",(H87-G87)/G87)</f>
        <v/>
      </c>
      <c r="J87" s="18" t="str">
        <f aca="false">IF(H87="","",ROUNDUP(H87,0))</f>
        <v/>
      </c>
      <c r="K87" s="21" t="str">
        <f aca="false">IF($A87="","",IF(N(C87)=0,"No jobs logged yet",IF(OR(N(I87)&gt;$B$4,AND(F87&lt;&gt;"",N(E87)&gt;0,F87&gt;E87*(1+$B$4))),"Re-quote: running over","OK")))</f>
        <v/>
      </c>
    </row>
    <row r="88" customFormat="false" ht="15" hidden="false" customHeight="false" outlineLevel="0" collapsed="false">
      <c r="A88" s="21" t="str">
        <f aca="false">IF(Parts!$A$86="","",Parts!$A$86)</f>
        <v/>
      </c>
      <c r="B88" s="21" t="str">
        <f aca="false">IF($A88="","",Parts!$B$86&amp;"")</f>
        <v/>
      </c>
      <c r="C88" s="24" t="str">
        <f aca="false">IF($A88="","",COUNTIF('Time Log'!$C$5:$C$504,$A88))</f>
        <v/>
      </c>
      <c r="D88" s="18" t="str">
        <f aca="false">IF($A88="","",SUMIF('Time Log'!$C$5:$C$504,$A88,'Time Log'!$F$5:$F$504))</f>
        <v/>
      </c>
      <c r="E88" s="18" t="str">
        <f aca="false">IF($A88="","",N(Parts!$E$86))</f>
        <v/>
      </c>
      <c r="F88" s="18" t="str">
        <f aca="false">IF(OR($A88="",N(C88)=0),"",SUMIF('Time Log'!$C$5:$C$504,$A88,'Time Log'!$G$5:$G$504)/C88)</f>
        <v/>
      </c>
      <c r="G88" s="18" t="str">
        <f aca="false">IF($A88="","",N(Parts!$F$86))</f>
        <v/>
      </c>
      <c r="H88" s="19" t="str">
        <f aca="false">IF(OR($A88="",N(D88)=0),"",SUMIF('Time Log'!$C$5:$C$504,$A88,'Time Log'!$H$5:$H$504)*60/D88)</f>
        <v/>
      </c>
      <c r="I88" s="20" t="str">
        <f aca="false">IF(OR(H88="",N(G88)=0),"",(H88-G88)/G88)</f>
        <v/>
      </c>
      <c r="J88" s="18" t="str">
        <f aca="false">IF(H88="","",ROUNDUP(H88,0))</f>
        <v/>
      </c>
      <c r="K88" s="21" t="str">
        <f aca="false">IF($A88="","",IF(N(C88)=0,"No jobs logged yet",IF(OR(N(I88)&gt;$B$4,AND(F88&lt;&gt;"",N(E88)&gt;0,F88&gt;E88*(1+$B$4))),"Re-quote: running over","OK")))</f>
        <v/>
      </c>
    </row>
    <row r="89" customFormat="false" ht="15" hidden="false" customHeight="false" outlineLevel="0" collapsed="false">
      <c r="A89" s="21" t="str">
        <f aca="false">IF(Parts!$A$87="","",Parts!$A$87)</f>
        <v/>
      </c>
      <c r="B89" s="21" t="str">
        <f aca="false">IF($A89="","",Parts!$B$87&amp;"")</f>
        <v/>
      </c>
      <c r="C89" s="24" t="str">
        <f aca="false">IF($A89="","",COUNTIF('Time Log'!$C$5:$C$504,$A89))</f>
        <v/>
      </c>
      <c r="D89" s="18" t="str">
        <f aca="false">IF($A89="","",SUMIF('Time Log'!$C$5:$C$504,$A89,'Time Log'!$F$5:$F$504))</f>
        <v/>
      </c>
      <c r="E89" s="18" t="str">
        <f aca="false">IF($A89="","",N(Parts!$E$87))</f>
        <v/>
      </c>
      <c r="F89" s="18" t="str">
        <f aca="false">IF(OR($A89="",N(C89)=0),"",SUMIF('Time Log'!$C$5:$C$504,$A89,'Time Log'!$G$5:$G$504)/C89)</f>
        <v/>
      </c>
      <c r="G89" s="18" t="str">
        <f aca="false">IF($A89="","",N(Parts!$F$87))</f>
        <v/>
      </c>
      <c r="H89" s="19" t="str">
        <f aca="false">IF(OR($A89="",N(D89)=0),"",SUMIF('Time Log'!$C$5:$C$504,$A89,'Time Log'!$H$5:$H$504)*60/D89)</f>
        <v/>
      </c>
      <c r="I89" s="20" t="str">
        <f aca="false">IF(OR(H89="",N(G89)=0),"",(H89-G89)/G89)</f>
        <v/>
      </c>
      <c r="J89" s="18" t="str">
        <f aca="false">IF(H89="","",ROUNDUP(H89,0))</f>
        <v/>
      </c>
      <c r="K89" s="21" t="str">
        <f aca="false">IF($A89="","",IF(N(C89)=0,"No jobs logged yet",IF(OR(N(I89)&gt;$B$4,AND(F89&lt;&gt;"",N(E89)&gt;0,F89&gt;E89*(1+$B$4))),"Re-quote: running over","OK")))</f>
        <v/>
      </c>
    </row>
    <row r="90" customFormat="false" ht="15" hidden="false" customHeight="false" outlineLevel="0" collapsed="false">
      <c r="A90" s="21" t="str">
        <f aca="false">IF(Parts!$A$88="","",Parts!$A$88)</f>
        <v/>
      </c>
      <c r="B90" s="21" t="str">
        <f aca="false">IF($A90="","",Parts!$B$88&amp;"")</f>
        <v/>
      </c>
      <c r="C90" s="24" t="str">
        <f aca="false">IF($A90="","",COUNTIF('Time Log'!$C$5:$C$504,$A90))</f>
        <v/>
      </c>
      <c r="D90" s="18" t="str">
        <f aca="false">IF($A90="","",SUMIF('Time Log'!$C$5:$C$504,$A90,'Time Log'!$F$5:$F$504))</f>
        <v/>
      </c>
      <c r="E90" s="18" t="str">
        <f aca="false">IF($A90="","",N(Parts!$E$88))</f>
        <v/>
      </c>
      <c r="F90" s="18" t="str">
        <f aca="false">IF(OR($A90="",N(C90)=0),"",SUMIF('Time Log'!$C$5:$C$504,$A90,'Time Log'!$G$5:$G$504)/C90)</f>
        <v/>
      </c>
      <c r="G90" s="18" t="str">
        <f aca="false">IF($A90="","",N(Parts!$F$88))</f>
        <v/>
      </c>
      <c r="H90" s="19" t="str">
        <f aca="false">IF(OR($A90="",N(D90)=0),"",SUMIF('Time Log'!$C$5:$C$504,$A90,'Time Log'!$H$5:$H$504)*60/D90)</f>
        <v/>
      </c>
      <c r="I90" s="20" t="str">
        <f aca="false">IF(OR(H90="",N(G90)=0),"",(H90-G90)/G90)</f>
        <v/>
      </c>
      <c r="J90" s="18" t="str">
        <f aca="false">IF(H90="","",ROUNDUP(H90,0))</f>
        <v/>
      </c>
      <c r="K90" s="21" t="str">
        <f aca="false">IF($A90="","",IF(N(C90)=0,"No jobs logged yet",IF(OR(N(I90)&gt;$B$4,AND(F90&lt;&gt;"",N(E90)&gt;0,F90&gt;E90*(1+$B$4))),"Re-quote: running over","OK")))</f>
        <v/>
      </c>
    </row>
    <row r="91" customFormat="false" ht="15" hidden="false" customHeight="false" outlineLevel="0" collapsed="false">
      <c r="A91" s="21" t="str">
        <f aca="false">IF(Parts!$A$89="","",Parts!$A$89)</f>
        <v/>
      </c>
      <c r="B91" s="21" t="str">
        <f aca="false">IF($A91="","",Parts!$B$89&amp;"")</f>
        <v/>
      </c>
      <c r="C91" s="24" t="str">
        <f aca="false">IF($A91="","",COUNTIF('Time Log'!$C$5:$C$504,$A91))</f>
        <v/>
      </c>
      <c r="D91" s="18" t="str">
        <f aca="false">IF($A91="","",SUMIF('Time Log'!$C$5:$C$504,$A91,'Time Log'!$F$5:$F$504))</f>
        <v/>
      </c>
      <c r="E91" s="18" t="str">
        <f aca="false">IF($A91="","",N(Parts!$E$89))</f>
        <v/>
      </c>
      <c r="F91" s="18" t="str">
        <f aca="false">IF(OR($A91="",N(C91)=0),"",SUMIF('Time Log'!$C$5:$C$504,$A91,'Time Log'!$G$5:$G$504)/C91)</f>
        <v/>
      </c>
      <c r="G91" s="18" t="str">
        <f aca="false">IF($A91="","",N(Parts!$F$89))</f>
        <v/>
      </c>
      <c r="H91" s="19" t="str">
        <f aca="false">IF(OR($A91="",N(D91)=0),"",SUMIF('Time Log'!$C$5:$C$504,$A91,'Time Log'!$H$5:$H$504)*60/D91)</f>
        <v/>
      </c>
      <c r="I91" s="20" t="str">
        <f aca="false">IF(OR(H91="",N(G91)=0),"",(H91-G91)/G91)</f>
        <v/>
      </c>
      <c r="J91" s="18" t="str">
        <f aca="false">IF(H91="","",ROUNDUP(H91,0))</f>
        <v/>
      </c>
      <c r="K91" s="21" t="str">
        <f aca="false">IF($A91="","",IF(N(C91)=0,"No jobs logged yet",IF(OR(N(I91)&gt;$B$4,AND(F91&lt;&gt;"",N(E91)&gt;0,F91&gt;E91*(1+$B$4))),"Re-quote: running over","OK")))</f>
        <v/>
      </c>
    </row>
    <row r="92" customFormat="false" ht="15" hidden="false" customHeight="false" outlineLevel="0" collapsed="false">
      <c r="A92" s="21" t="str">
        <f aca="false">IF(Parts!$A$90="","",Parts!$A$90)</f>
        <v/>
      </c>
      <c r="B92" s="21" t="str">
        <f aca="false">IF($A92="","",Parts!$B$90&amp;"")</f>
        <v/>
      </c>
      <c r="C92" s="24" t="str">
        <f aca="false">IF($A92="","",COUNTIF('Time Log'!$C$5:$C$504,$A92))</f>
        <v/>
      </c>
      <c r="D92" s="18" t="str">
        <f aca="false">IF($A92="","",SUMIF('Time Log'!$C$5:$C$504,$A92,'Time Log'!$F$5:$F$504))</f>
        <v/>
      </c>
      <c r="E92" s="18" t="str">
        <f aca="false">IF($A92="","",N(Parts!$E$90))</f>
        <v/>
      </c>
      <c r="F92" s="18" t="str">
        <f aca="false">IF(OR($A92="",N(C92)=0),"",SUMIF('Time Log'!$C$5:$C$504,$A92,'Time Log'!$G$5:$G$504)/C92)</f>
        <v/>
      </c>
      <c r="G92" s="18" t="str">
        <f aca="false">IF($A92="","",N(Parts!$F$90))</f>
        <v/>
      </c>
      <c r="H92" s="19" t="str">
        <f aca="false">IF(OR($A92="",N(D92)=0),"",SUMIF('Time Log'!$C$5:$C$504,$A92,'Time Log'!$H$5:$H$504)*60/D92)</f>
        <v/>
      </c>
      <c r="I92" s="20" t="str">
        <f aca="false">IF(OR(H92="",N(G92)=0),"",(H92-G92)/G92)</f>
        <v/>
      </c>
      <c r="J92" s="18" t="str">
        <f aca="false">IF(H92="","",ROUNDUP(H92,0))</f>
        <v/>
      </c>
      <c r="K92" s="21" t="str">
        <f aca="false">IF($A92="","",IF(N(C92)=0,"No jobs logged yet",IF(OR(N(I92)&gt;$B$4,AND(F92&lt;&gt;"",N(E92)&gt;0,F92&gt;E92*(1+$B$4))),"Re-quote: running over","OK")))</f>
        <v/>
      </c>
    </row>
    <row r="93" customFormat="false" ht="15" hidden="false" customHeight="false" outlineLevel="0" collapsed="false">
      <c r="A93" s="21" t="str">
        <f aca="false">IF(Parts!$A$91="","",Parts!$A$91)</f>
        <v/>
      </c>
      <c r="B93" s="21" t="str">
        <f aca="false">IF($A93="","",Parts!$B$91&amp;"")</f>
        <v/>
      </c>
      <c r="C93" s="24" t="str">
        <f aca="false">IF($A93="","",COUNTIF('Time Log'!$C$5:$C$504,$A93))</f>
        <v/>
      </c>
      <c r="D93" s="18" t="str">
        <f aca="false">IF($A93="","",SUMIF('Time Log'!$C$5:$C$504,$A93,'Time Log'!$F$5:$F$504))</f>
        <v/>
      </c>
      <c r="E93" s="18" t="str">
        <f aca="false">IF($A93="","",N(Parts!$E$91))</f>
        <v/>
      </c>
      <c r="F93" s="18" t="str">
        <f aca="false">IF(OR($A93="",N(C93)=0),"",SUMIF('Time Log'!$C$5:$C$504,$A93,'Time Log'!$G$5:$G$504)/C93)</f>
        <v/>
      </c>
      <c r="G93" s="18" t="str">
        <f aca="false">IF($A93="","",N(Parts!$F$91))</f>
        <v/>
      </c>
      <c r="H93" s="19" t="str">
        <f aca="false">IF(OR($A93="",N(D93)=0),"",SUMIF('Time Log'!$C$5:$C$504,$A93,'Time Log'!$H$5:$H$504)*60/D93)</f>
        <v/>
      </c>
      <c r="I93" s="20" t="str">
        <f aca="false">IF(OR(H93="",N(G93)=0),"",(H93-G93)/G93)</f>
        <v/>
      </c>
      <c r="J93" s="18" t="str">
        <f aca="false">IF(H93="","",ROUNDUP(H93,0))</f>
        <v/>
      </c>
      <c r="K93" s="21" t="str">
        <f aca="false">IF($A93="","",IF(N(C93)=0,"No jobs logged yet",IF(OR(N(I93)&gt;$B$4,AND(F93&lt;&gt;"",N(E93)&gt;0,F93&gt;E93*(1+$B$4))),"Re-quote: running over","OK")))</f>
        <v/>
      </c>
    </row>
    <row r="94" customFormat="false" ht="15" hidden="false" customHeight="false" outlineLevel="0" collapsed="false">
      <c r="A94" s="21" t="str">
        <f aca="false">IF(Parts!$A$92="","",Parts!$A$92)</f>
        <v/>
      </c>
      <c r="B94" s="21" t="str">
        <f aca="false">IF($A94="","",Parts!$B$92&amp;"")</f>
        <v/>
      </c>
      <c r="C94" s="24" t="str">
        <f aca="false">IF($A94="","",COUNTIF('Time Log'!$C$5:$C$504,$A94))</f>
        <v/>
      </c>
      <c r="D94" s="18" t="str">
        <f aca="false">IF($A94="","",SUMIF('Time Log'!$C$5:$C$504,$A94,'Time Log'!$F$5:$F$504))</f>
        <v/>
      </c>
      <c r="E94" s="18" t="str">
        <f aca="false">IF($A94="","",N(Parts!$E$92))</f>
        <v/>
      </c>
      <c r="F94" s="18" t="str">
        <f aca="false">IF(OR($A94="",N(C94)=0),"",SUMIF('Time Log'!$C$5:$C$504,$A94,'Time Log'!$G$5:$G$504)/C94)</f>
        <v/>
      </c>
      <c r="G94" s="18" t="str">
        <f aca="false">IF($A94="","",N(Parts!$F$92))</f>
        <v/>
      </c>
      <c r="H94" s="19" t="str">
        <f aca="false">IF(OR($A94="",N(D94)=0),"",SUMIF('Time Log'!$C$5:$C$504,$A94,'Time Log'!$H$5:$H$504)*60/D94)</f>
        <v/>
      </c>
      <c r="I94" s="20" t="str">
        <f aca="false">IF(OR(H94="",N(G94)=0),"",(H94-G94)/G94)</f>
        <v/>
      </c>
      <c r="J94" s="18" t="str">
        <f aca="false">IF(H94="","",ROUNDUP(H94,0))</f>
        <v/>
      </c>
      <c r="K94" s="21" t="str">
        <f aca="false">IF($A94="","",IF(N(C94)=0,"No jobs logged yet",IF(OR(N(I94)&gt;$B$4,AND(F94&lt;&gt;"",N(E94)&gt;0,F94&gt;E94*(1+$B$4))),"Re-quote: running over","OK")))</f>
        <v/>
      </c>
    </row>
    <row r="95" customFormat="false" ht="15" hidden="false" customHeight="false" outlineLevel="0" collapsed="false">
      <c r="A95" s="21" t="str">
        <f aca="false">IF(Parts!$A$93="","",Parts!$A$93)</f>
        <v/>
      </c>
      <c r="B95" s="21" t="str">
        <f aca="false">IF($A95="","",Parts!$B$93&amp;"")</f>
        <v/>
      </c>
      <c r="C95" s="24" t="str">
        <f aca="false">IF($A95="","",COUNTIF('Time Log'!$C$5:$C$504,$A95))</f>
        <v/>
      </c>
      <c r="D95" s="18" t="str">
        <f aca="false">IF($A95="","",SUMIF('Time Log'!$C$5:$C$504,$A95,'Time Log'!$F$5:$F$504))</f>
        <v/>
      </c>
      <c r="E95" s="18" t="str">
        <f aca="false">IF($A95="","",N(Parts!$E$93))</f>
        <v/>
      </c>
      <c r="F95" s="18" t="str">
        <f aca="false">IF(OR($A95="",N(C95)=0),"",SUMIF('Time Log'!$C$5:$C$504,$A95,'Time Log'!$G$5:$G$504)/C95)</f>
        <v/>
      </c>
      <c r="G95" s="18" t="str">
        <f aca="false">IF($A95="","",N(Parts!$F$93))</f>
        <v/>
      </c>
      <c r="H95" s="19" t="str">
        <f aca="false">IF(OR($A95="",N(D95)=0),"",SUMIF('Time Log'!$C$5:$C$504,$A95,'Time Log'!$H$5:$H$504)*60/D95)</f>
        <v/>
      </c>
      <c r="I95" s="20" t="str">
        <f aca="false">IF(OR(H95="",N(G95)=0),"",(H95-G95)/G95)</f>
        <v/>
      </c>
      <c r="J95" s="18" t="str">
        <f aca="false">IF(H95="","",ROUNDUP(H95,0))</f>
        <v/>
      </c>
      <c r="K95" s="21" t="str">
        <f aca="false">IF($A95="","",IF(N(C95)=0,"No jobs logged yet",IF(OR(N(I95)&gt;$B$4,AND(F95&lt;&gt;"",N(E95)&gt;0,F95&gt;E95*(1+$B$4))),"Re-quote: running over","OK")))</f>
        <v/>
      </c>
    </row>
    <row r="96" customFormat="false" ht="15" hidden="false" customHeight="false" outlineLevel="0" collapsed="false">
      <c r="A96" s="21" t="str">
        <f aca="false">IF(Parts!$A$94="","",Parts!$A$94)</f>
        <v/>
      </c>
      <c r="B96" s="21" t="str">
        <f aca="false">IF($A96="","",Parts!$B$94&amp;"")</f>
        <v/>
      </c>
      <c r="C96" s="24" t="str">
        <f aca="false">IF($A96="","",COUNTIF('Time Log'!$C$5:$C$504,$A96))</f>
        <v/>
      </c>
      <c r="D96" s="18" t="str">
        <f aca="false">IF($A96="","",SUMIF('Time Log'!$C$5:$C$504,$A96,'Time Log'!$F$5:$F$504))</f>
        <v/>
      </c>
      <c r="E96" s="18" t="str">
        <f aca="false">IF($A96="","",N(Parts!$E$94))</f>
        <v/>
      </c>
      <c r="F96" s="18" t="str">
        <f aca="false">IF(OR($A96="",N(C96)=0),"",SUMIF('Time Log'!$C$5:$C$504,$A96,'Time Log'!$G$5:$G$504)/C96)</f>
        <v/>
      </c>
      <c r="G96" s="18" t="str">
        <f aca="false">IF($A96="","",N(Parts!$F$94))</f>
        <v/>
      </c>
      <c r="H96" s="19" t="str">
        <f aca="false">IF(OR($A96="",N(D96)=0),"",SUMIF('Time Log'!$C$5:$C$504,$A96,'Time Log'!$H$5:$H$504)*60/D96)</f>
        <v/>
      </c>
      <c r="I96" s="20" t="str">
        <f aca="false">IF(OR(H96="",N(G96)=0),"",(H96-G96)/G96)</f>
        <v/>
      </c>
      <c r="J96" s="18" t="str">
        <f aca="false">IF(H96="","",ROUNDUP(H96,0))</f>
        <v/>
      </c>
      <c r="K96" s="21" t="str">
        <f aca="false">IF($A96="","",IF(N(C96)=0,"No jobs logged yet",IF(OR(N(I96)&gt;$B$4,AND(F96&lt;&gt;"",N(E96)&gt;0,F96&gt;E96*(1+$B$4))),"Re-quote: running over","OK")))</f>
        <v/>
      </c>
    </row>
    <row r="97" customFormat="false" ht="15" hidden="false" customHeight="false" outlineLevel="0" collapsed="false">
      <c r="A97" s="21" t="str">
        <f aca="false">IF(Parts!$A$95="","",Parts!$A$95)</f>
        <v/>
      </c>
      <c r="B97" s="21" t="str">
        <f aca="false">IF($A97="","",Parts!$B$95&amp;"")</f>
        <v/>
      </c>
      <c r="C97" s="24" t="str">
        <f aca="false">IF($A97="","",COUNTIF('Time Log'!$C$5:$C$504,$A97))</f>
        <v/>
      </c>
      <c r="D97" s="18" t="str">
        <f aca="false">IF($A97="","",SUMIF('Time Log'!$C$5:$C$504,$A97,'Time Log'!$F$5:$F$504))</f>
        <v/>
      </c>
      <c r="E97" s="18" t="str">
        <f aca="false">IF($A97="","",N(Parts!$E$95))</f>
        <v/>
      </c>
      <c r="F97" s="18" t="str">
        <f aca="false">IF(OR($A97="",N(C97)=0),"",SUMIF('Time Log'!$C$5:$C$504,$A97,'Time Log'!$G$5:$G$504)/C97)</f>
        <v/>
      </c>
      <c r="G97" s="18" t="str">
        <f aca="false">IF($A97="","",N(Parts!$F$95))</f>
        <v/>
      </c>
      <c r="H97" s="19" t="str">
        <f aca="false">IF(OR($A97="",N(D97)=0),"",SUMIF('Time Log'!$C$5:$C$504,$A97,'Time Log'!$H$5:$H$504)*60/D97)</f>
        <v/>
      </c>
      <c r="I97" s="20" t="str">
        <f aca="false">IF(OR(H97="",N(G97)=0),"",(H97-G97)/G97)</f>
        <v/>
      </c>
      <c r="J97" s="18" t="str">
        <f aca="false">IF(H97="","",ROUNDUP(H97,0))</f>
        <v/>
      </c>
      <c r="K97" s="21" t="str">
        <f aca="false">IF($A97="","",IF(N(C97)=0,"No jobs logged yet",IF(OR(N(I97)&gt;$B$4,AND(F97&lt;&gt;"",N(E97)&gt;0,F97&gt;E97*(1+$B$4))),"Re-quote: running over","OK")))</f>
        <v/>
      </c>
    </row>
    <row r="98" customFormat="false" ht="15" hidden="false" customHeight="false" outlineLevel="0" collapsed="false">
      <c r="A98" s="21" t="str">
        <f aca="false">IF(Parts!$A$96="","",Parts!$A$96)</f>
        <v/>
      </c>
      <c r="B98" s="21" t="str">
        <f aca="false">IF($A98="","",Parts!$B$96&amp;"")</f>
        <v/>
      </c>
      <c r="C98" s="24" t="str">
        <f aca="false">IF($A98="","",COUNTIF('Time Log'!$C$5:$C$504,$A98))</f>
        <v/>
      </c>
      <c r="D98" s="18" t="str">
        <f aca="false">IF($A98="","",SUMIF('Time Log'!$C$5:$C$504,$A98,'Time Log'!$F$5:$F$504))</f>
        <v/>
      </c>
      <c r="E98" s="18" t="str">
        <f aca="false">IF($A98="","",N(Parts!$E$96))</f>
        <v/>
      </c>
      <c r="F98" s="18" t="str">
        <f aca="false">IF(OR($A98="",N(C98)=0),"",SUMIF('Time Log'!$C$5:$C$504,$A98,'Time Log'!$G$5:$G$504)/C98)</f>
        <v/>
      </c>
      <c r="G98" s="18" t="str">
        <f aca="false">IF($A98="","",N(Parts!$F$96))</f>
        <v/>
      </c>
      <c r="H98" s="19" t="str">
        <f aca="false">IF(OR($A98="",N(D98)=0),"",SUMIF('Time Log'!$C$5:$C$504,$A98,'Time Log'!$H$5:$H$504)*60/D98)</f>
        <v/>
      </c>
      <c r="I98" s="20" t="str">
        <f aca="false">IF(OR(H98="",N(G98)=0),"",(H98-G98)/G98)</f>
        <v/>
      </c>
      <c r="J98" s="18" t="str">
        <f aca="false">IF(H98="","",ROUNDUP(H98,0))</f>
        <v/>
      </c>
      <c r="K98" s="21" t="str">
        <f aca="false">IF($A98="","",IF(N(C98)=0,"No jobs logged yet",IF(OR(N(I98)&gt;$B$4,AND(F98&lt;&gt;"",N(E98)&gt;0,F98&gt;E98*(1+$B$4))),"Re-quote: running over","OK")))</f>
        <v/>
      </c>
    </row>
    <row r="99" customFormat="false" ht="15" hidden="false" customHeight="false" outlineLevel="0" collapsed="false">
      <c r="A99" s="21" t="str">
        <f aca="false">IF(Parts!$A$97="","",Parts!$A$97)</f>
        <v/>
      </c>
      <c r="B99" s="21" t="str">
        <f aca="false">IF($A99="","",Parts!$B$97&amp;"")</f>
        <v/>
      </c>
      <c r="C99" s="24" t="str">
        <f aca="false">IF($A99="","",COUNTIF('Time Log'!$C$5:$C$504,$A99))</f>
        <v/>
      </c>
      <c r="D99" s="18" t="str">
        <f aca="false">IF($A99="","",SUMIF('Time Log'!$C$5:$C$504,$A99,'Time Log'!$F$5:$F$504))</f>
        <v/>
      </c>
      <c r="E99" s="18" t="str">
        <f aca="false">IF($A99="","",N(Parts!$E$97))</f>
        <v/>
      </c>
      <c r="F99" s="18" t="str">
        <f aca="false">IF(OR($A99="",N(C99)=0),"",SUMIF('Time Log'!$C$5:$C$504,$A99,'Time Log'!$G$5:$G$504)/C99)</f>
        <v/>
      </c>
      <c r="G99" s="18" t="str">
        <f aca="false">IF($A99="","",N(Parts!$F$97))</f>
        <v/>
      </c>
      <c r="H99" s="19" t="str">
        <f aca="false">IF(OR($A99="",N(D99)=0),"",SUMIF('Time Log'!$C$5:$C$504,$A99,'Time Log'!$H$5:$H$504)*60/D99)</f>
        <v/>
      </c>
      <c r="I99" s="20" t="str">
        <f aca="false">IF(OR(H99="",N(G99)=0),"",(H99-G99)/G99)</f>
        <v/>
      </c>
      <c r="J99" s="18" t="str">
        <f aca="false">IF(H99="","",ROUNDUP(H99,0))</f>
        <v/>
      </c>
      <c r="K99" s="21" t="str">
        <f aca="false">IF($A99="","",IF(N(C99)=0,"No jobs logged yet",IF(OR(N(I99)&gt;$B$4,AND(F99&lt;&gt;"",N(E99)&gt;0,F99&gt;E99*(1+$B$4))),"Re-quote: running over","OK")))</f>
        <v/>
      </c>
    </row>
    <row r="100" customFormat="false" ht="15" hidden="false" customHeight="false" outlineLevel="0" collapsed="false">
      <c r="A100" s="21" t="str">
        <f aca="false">IF(Parts!$A$98="","",Parts!$A$98)</f>
        <v/>
      </c>
      <c r="B100" s="21" t="str">
        <f aca="false">IF($A100="","",Parts!$B$98&amp;"")</f>
        <v/>
      </c>
      <c r="C100" s="24" t="str">
        <f aca="false">IF($A100="","",COUNTIF('Time Log'!$C$5:$C$504,$A100))</f>
        <v/>
      </c>
      <c r="D100" s="18" t="str">
        <f aca="false">IF($A100="","",SUMIF('Time Log'!$C$5:$C$504,$A100,'Time Log'!$F$5:$F$504))</f>
        <v/>
      </c>
      <c r="E100" s="18" t="str">
        <f aca="false">IF($A100="","",N(Parts!$E$98))</f>
        <v/>
      </c>
      <c r="F100" s="18" t="str">
        <f aca="false">IF(OR($A100="",N(C100)=0),"",SUMIF('Time Log'!$C$5:$C$504,$A100,'Time Log'!$G$5:$G$504)/C100)</f>
        <v/>
      </c>
      <c r="G100" s="18" t="str">
        <f aca="false">IF($A100="","",N(Parts!$F$98))</f>
        <v/>
      </c>
      <c r="H100" s="19" t="str">
        <f aca="false">IF(OR($A100="",N(D100)=0),"",SUMIF('Time Log'!$C$5:$C$504,$A100,'Time Log'!$H$5:$H$504)*60/D100)</f>
        <v/>
      </c>
      <c r="I100" s="20" t="str">
        <f aca="false">IF(OR(H100="",N(G100)=0),"",(H100-G100)/G100)</f>
        <v/>
      </c>
      <c r="J100" s="18" t="str">
        <f aca="false">IF(H100="","",ROUNDUP(H100,0))</f>
        <v/>
      </c>
      <c r="K100" s="21" t="str">
        <f aca="false">IF($A100="","",IF(N(C100)=0,"No jobs logged yet",IF(OR(N(I100)&gt;$B$4,AND(F100&lt;&gt;"",N(E100)&gt;0,F100&gt;E100*(1+$B$4))),"Re-quote: running over","OK")))</f>
        <v/>
      </c>
    </row>
    <row r="101" customFormat="false" ht="15" hidden="false" customHeight="false" outlineLevel="0" collapsed="false">
      <c r="A101" s="21" t="str">
        <f aca="false">IF(Parts!$A$99="","",Parts!$A$99)</f>
        <v/>
      </c>
      <c r="B101" s="21" t="str">
        <f aca="false">IF($A101="","",Parts!$B$99&amp;"")</f>
        <v/>
      </c>
      <c r="C101" s="24" t="str">
        <f aca="false">IF($A101="","",COUNTIF('Time Log'!$C$5:$C$504,$A101))</f>
        <v/>
      </c>
      <c r="D101" s="18" t="str">
        <f aca="false">IF($A101="","",SUMIF('Time Log'!$C$5:$C$504,$A101,'Time Log'!$F$5:$F$504))</f>
        <v/>
      </c>
      <c r="E101" s="18" t="str">
        <f aca="false">IF($A101="","",N(Parts!$E$99))</f>
        <v/>
      </c>
      <c r="F101" s="18" t="str">
        <f aca="false">IF(OR($A101="",N(C101)=0),"",SUMIF('Time Log'!$C$5:$C$504,$A101,'Time Log'!$G$5:$G$504)/C101)</f>
        <v/>
      </c>
      <c r="G101" s="18" t="str">
        <f aca="false">IF($A101="","",N(Parts!$F$99))</f>
        <v/>
      </c>
      <c r="H101" s="19" t="str">
        <f aca="false">IF(OR($A101="",N(D101)=0),"",SUMIF('Time Log'!$C$5:$C$504,$A101,'Time Log'!$H$5:$H$504)*60/D101)</f>
        <v/>
      </c>
      <c r="I101" s="20" t="str">
        <f aca="false">IF(OR(H101="",N(G101)=0),"",(H101-G101)/G101)</f>
        <v/>
      </c>
      <c r="J101" s="18" t="str">
        <f aca="false">IF(H101="","",ROUNDUP(H101,0))</f>
        <v/>
      </c>
      <c r="K101" s="21" t="str">
        <f aca="false">IF($A101="","",IF(N(C101)=0,"No jobs logged yet",IF(OR(N(I101)&gt;$B$4,AND(F101&lt;&gt;"",N(E101)&gt;0,F101&gt;E101*(1+$B$4))),"Re-quote: running over","OK")))</f>
        <v/>
      </c>
    </row>
    <row r="102" customFormat="false" ht="15" hidden="false" customHeight="false" outlineLevel="0" collapsed="false">
      <c r="A102" s="21" t="str">
        <f aca="false">IF(Parts!$A$100="","",Parts!$A$100)</f>
        <v/>
      </c>
      <c r="B102" s="21" t="str">
        <f aca="false">IF($A102="","",Parts!$B$100&amp;"")</f>
        <v/>
      </c>
      <c r="C102" s="24" t="str">
        <f aca="false">IF($A102="","",COUNTIF('Time Log'!$C$5:$C$504,$A102))</f>
        <v/>
      </c>
      <c r="D102" s="18" t="str">
        <f aca="false">IF($A102="","",SUMIF('Time Log'!$C$5:$C$504,$A102,'Time Log'!$F$5:$F$504))</f>
        <v/>
      </c>
      <c r="E102" s="18" t="str">
        <f aca="false">IF($A102="","",N(Parts!$E$100))</f>
        <v/>
      </c>
      <c r="F102" s="18" t="str">
        <f aca="false">IF(OR($A102="",N(C102)=0),"",SUMIF('Time Log'!$C$5:$C$504,$A102,'Time Log'!$G$5:$G$504)/C102)</f>
        <v/>
      </c>
      <c r="G102" s="18" t="str">
        <f aca="false">IF($A102="","",N(Parts!$F$100))</f>
        <v/>
      </c>
      <c r="H102" s="19" t="str">
        <f aca="false">IF(OR($A102="",N(D102)=0),"",SUMIF('Time Log'!$C$5:$C$504,$A102,'Time Log'!$H$5:$H$504)*60/D102)</f>
        <v/>
      </c>
      <c r="I102" s="20" t="str">
        <f aca="false">IF(OR(H102="",N(G102)=0),"",(H102-G102)/G102)</f>
        <v/>
      </c>
      <c r="J102" s="18" t="str">
        <f aca="false">IF(H102="","",ROUNDUP(H102,0))</f>
        <v/>
      </c>
      <c r="K102" s="21" t="str">
        <f aca="false">IF($A102="","",IF(N(C102)=0,"No jobs logged yet",IF(OR(N(I102)&gt;$B$4,AND(F102&lt;&gt;"",N(E102)&gt;0,F102&gt;E102*(1+$B$4))),"Re-quote: running over","OK")))</f>
        <v/>
      </c>
    </row>
    <row r="103" customFormat="false" ht="15" hidden="false" customHeight="false" outlineLevel="0" collapsed="false">
      <c r="A103" s="21" t="str">
        <f aca="false">IF(Parts!$A$101="","",Parts!$A$101)</f>
        <v/>
      </c>
      <c r="B103" s="21" t="str">
        <f aca="false">IF($A103="","",Parts!$B$101&amp;"")</f>
        <v/>
      </c>
      <c r="C103" s="24" t="str">
        <f aca="false">IF($A103="","",COUNTIF('Time Log'!$C$5:$C$504,$A103))</f>
        <v/>
      </c>
      <c r="D103" s="18" t="str">
        <f aca="false">IF($A103="","",SUMIF('Time Log'!$C$5:$C$504,$A103,'Time Log'!$F$5:$F$504))</f>
        <v/>
      </c>
      <c r="E103" s="18" t="str">
        <f aca="false">IF($A103="","",N(Parts!$E$101))</f>
        <v/>
      </c>
      <c r="F103" s="18" t="str">
        <f aca="false">IF(OR($A103="",N(C103)=0),"",SUMIF('Time Log'!$C$5:$C$504,$A103,'Time Log'!$G$5:$G$504)/C103)</f>
        <v/>
      </c>
      <c r="G103" s="18" t="str">
        <f aca="false">IF($A103="","",N(Parts!$F$101))</f>
        <v/>
      </c>
      <c r="H103" s="19" t="str">
        <f aca="false">IF(OR($A103="",N(D103)=0),"",SUMIF('Time Log'!$C$5:$C$504,$A103,'Time Log'!$H$5:$H$504)*60/D103)</f>
        <v/>
      </c>
      <c r="I103" s="20" t="str">
        <f aca="false">IF(OR(H103="",N(G103)=0),"",(H103-G103)/G103)</f>
        <v/>
      </c>
      <c r="J103" s="18" t="str">
        <f aca="false">IF(H103="","",ROUNDUP(H103,0))</f>
        <v/>
      </c>
      <c r="K103" s="21" t="str">
        <f aca="false">IF($A103="","",IF(N(C103)=0,"No jobs logged yet",IF(OR(N(I103)&gt;$B$4,AND(F103&lt;&gt;"",N(E103)&gt;0,F103&gt;E103*(1+$B$4))),"Re-quote: running over","OK")))</f>
        <v/>
      </c>
    </row>
    <row r="104" customFormat="false" ht="15" hidden="false" customHeight="false" outlineLevel="0" collapsed="false">
      <c r="A104" s="21" t="str">
        <f aca="false">IF(Parts!$A$102="","",Parts!$A$102)</f>
        <v/>
      </c>
      <c r="B104" s="21" t="str">
        <f aca="false">IF($A104="","",Parts!$B$102&amp;"")</f>
        <v/>
      </c>
      <c r="C104" s="24" t="str">
        <f aca="false">IF($A104="","",COUNTIF('Time Log'!$C$5:$C$504,$A104))</f>
        <v/>
      </c>
      <c r="D104" s="18" t="str">
        <f aca="false">IF($A104="","",SUMIF('Time Log'!$C$5:$C$504,$A104,'Time Log'!$F$5:$F$504))</f>
        <v/>
      </c>
      <c r="E104" s="18" t="str">
        <f aca="false">IF($A104="","",N(Parts!$E$102))</f>
        <v/>
      </c>
      <c r="F104" s="18" t="str">
        <f aca="false">IF(OR($A104="",N(C104)=0),"",SUMIF('Time Log'!$C$5:$C$504,$A104,'Time Log'!$G$5:$G$504)/C104)</f>
        <v/>
      </c>
      <c r="G104" s="18" t="str">
        <f aca="false">IF($A104="","",N(Parts!$F$102))</f>
        <v/>
      </c>
      <c r="H104" s="19" t="str">
        <f aca="false">IF(OR($A104="",N(D104)=0),"",SUMIF('Time Log'!$C$5:$C$504,$A104,'Time Log'!$H$5:$H$504)*60/D104)</f>
        <v/>
      </c>
      <c r="I104" s="20" t="str">
        <f aca="false">IF(OR(H104="",N(G104)=0),"",(H104-G104)/G104)</f>
        <v/>
      </c>
      <c r="J104" s="18" t="str">
        <f aca="false">IF(H104="","",ROUNDUP(H104,0))</f>
        <v/>
      </c>
      <c r="K104" s="21" t="str">
        <f aca="false">IF($A104="","",IF(N(C104)=0,"No jobs logged yet",IF(OR(N(I104)&gt;$B$4,AND(F104&lt;&gt;"",N(E104)&gt;0,F104&gt;E104*(1+$B$4))),"Re-quote: running over","OK")))</f>
        <v/>
      </c>
    </row>
    <row r="105" customFormat="false" ht="15" hidden="false" customHeight="false" outlineLevel="0" collapsed="false">
      <c r="A105" s="21" t="str">
        <f aca="false">IF(Parts!$A$103="","",Parts!$A$103)</f>
        <v/>
      </c>
      <c r="B105" s="21" t="str">
        <f aca="false">IF($A105="","",Parts!$B$103&amp;"")</f>
        <v/>
      </c>
      <c r="C105" s="24" t="str">
        <f aca="false">IF($A105="","",COUNTIF('Time Log'!$C$5:$C$504,$A105))</f>
        <v/>
      </c>
      <c r="D105" s="18" t="str">
        <f aca="false">IF($A105="","",SUMIF('Time Log'!$C$5:$C$504,$A105,'Time Log'!$F$5:$F$504))</f>
        <v/>
      </c>
      <c r="E105" s="18" t="str">
        <f aca="false">IF($A105="","",N(Parts!$E$103))</f>
        <v/>
      </c>
      <c r="F105" s="18" t="str">
        <f aca="false">IF(OR($A105="",N(C105)=0),"",SUMIF('Time Log'!$C$5:$C$504,$A105,'Time Log'!$G$5:$G$504)/C105)</f>
        <v/>
      </c>
      <c r="G105" s="18" t="str">
        <f aca="false">IF($A105="","",N(Parts!$F$103))</f>
        <v/>
      </c>
      <c r="H105" s="19" t="str">
        <f aca="false">IF(OR($A105="",N(D105)=0),"",SUMIF('Time Log'!$C$5:$C$504,$A105,'Time Log'!$H$5:$H$504)*60/D105)</f>
        <v/>
      </c>
      <c r="I105" s="20" t="str">
        <f aca="false">IF(OR(H105="",N(G105)=0),"",(H105-G105)/G105)</f>
        <v/>
      </c>
      <c r="J105" s="18" t="str">
        <f aca="false">IF(H105="","",ROUNDUP(H105,0))</f>
        <v/>
      </c>
      <c r="K105" s="21" t="str">
        <f aca="false">IF($A105="","",IF(N(C105)=0,"No jobs logged yet",IF(OR(N(I105)&gt;$B$4,AND(F105&lt;&gt;"",N(E105)&gt;0,F105&gt;E105*(1+$B$4))),"Re-quote: running over","OK")))</f>
        <v/>
      </c>
    </row>
    <row r="106" customFormat="false" ht="15" hidden="false" customHeight="false" outlineLevel="0" collapsed="false">
      <c r="A106" s="21" t="str">
        <f aca="false">IF(Parts!$A$104="","",Parts!$A$104)</f>
        <v/>
      </c>
      <c r="B106" s="21" t="str">
        <f aca="false">IF($A106="","",Parts!$B$104&amp;"")</f>
        <v/>
      </c>
      <c r="C106" s="24" t="str">
        <f aca="false">IF($A106="","",COUNTIF('Time Log'!$C$5:$C$504,$A106))</f>
        <v/>
      </c>
      <c r="D106" s="18" t="str">
        <f aca="false">IF($A106="","",SUMIF('Time Log'!$C$5:$C$504,$A106,'Time Log'!$F$5:$F$504))</f>
        <v/>
      </c>
      <c r="E106" s="18" t="str">
        <f aca="false">IF($A106="","",N(Parts!$E$104))</f>
        <v/>
      </c>
      <c r="F106" s="18" t="str">
        <f aca="false">IF(OR($A106="",N(C106)=0),"",SUMIF('Time Log'!$C$5:$C$504,$A106,'Time Log'!$G$5:$G$504)/C106)</f>
        <v/>
      </c>
      <c r="G106" s="18" t="str">
        <f aca="false">IF($A106="","",N(Parts!$F$104))</f>
        <v/>
      </c>
      <c r="H106" s="19" t="str">
        <f aca="false">IF(OR($A106="",N(D106)=0),"",SUMIF('Time Log'!$C$5:$C$504,$A106,'Time Log'!$H$5:$H$504)*60/D106)</f>
        <v/>
      </c>
      <c r="I106" s="20" t="str">
        <f aca="false">IF(OR(H106="",N(G106)=0),"",(H106-G106)/G106)</f>
        <v/>
      </c>
      <c r="J106" s="18" t="str">
        <f aca="false">IF(H106="","",ROUNDUP(H106,0))</f>
        <v/>
      </c>
      <c r="K106" s="21" t="str">
        <f aca="false">IF($A106="","",IF(N(C106)=0,"No jobs logged yet",IF(OR(N(I106)&gt;$B$4,AND(F106&lt;&gt;"",N(E106)&gt;0,F106&gt;E106*(1+$B$4))),"Re-quote: running over","OK")))</f>
        <v/>
      </c>
    </row>
    <row r="107" customFormat="false" ht="15" hidden="false" customHeight="false" outlineLevel="0" collapsed="false">
      <c r="A107" s="21" t="str">
        <f aca="false">IF(Parts!$A$105="","",Parts!$A$105)</f>
        <v/>
      </c>
      <c r="B107" s="21" t="str">
        <f aca="false">IF($A107="","",Parts!$B$105&amp;"")</f>
        <v/>
      </c>
      <c r="C107" s="24" t="str">
        <f aca="false">IF($A107="","",COUNTIF('Time Log'!$C$5:$C$504,$A107))</f>
        <v/>
      </c>
      <c r="D107" s="18" t="str">
        <f aca="false">IF($A107="","",SUMIF('Time Log'!$C$5:$C$504,$A107,'Time Log'!$F$5:$F$504))</f>
        <v/>
      </c>
      <c r="E107" s="18" t="str">
        <f aca="false">IF($A107="","",N(Parts!$E$105))</f>
        <v/>
      </c>
      <c r="F107" s="18" t="str">
        <f aca="false">IF(OR($A107="",N(C107)=0),"",SUMIF('Time Log'!$C$5:$C$504,$A107,'Time Log'!$G$5:$G$504)/C107)</f>
        <v/>
      </c>
      <c r="G107" s="18" t="str">
        <f aca="false">IF($A107="","",N(Parts!$F$105))</f>
        <v/>
      </c>
      <c r="H107" s="19" t="str">
        <f aca="false">IF(OR($A107="",N(D107)=0),"",SUMIF('Time Log'!$C$5:$C$504,$A107,'Time Log'!$H$5:$H$504)*60/D107)</f>
        <v/>
      </c>
      <c r="I107" s="20" t="str">
        <f aca="false">IF(OR(H107="",N(G107)=0),"",(H107-G107)/G107)</f>
        <v/>
      </c>
      <c r="J107" s="18" t="str">
        <f aca="false">IF(H107="","",ROUNDUP(H107,0))</f>
        <v/>
      </c>
      <c r="K107" s="21" t="str">
        <f aca="false">IF($A107="","",IF(N(C107)=0,"No jobs logged yet",IF(OR(N(I107)&gt;$B$4,AND(F107&lt;&gt;"",N(E107)&gt;0,F107&gt;E107*(1+$B$4))),"Re-quote: running over","OK")))</f>
        <v/>
      </c>
    </row>
    <row r="108" customFormat="false" ht="15" hidden="false" customHeight="false" outlineLevel="0" collapsed="false">
      <c r="A108" s="21" t="str">
        <f aca="false">IF(Parts!$A$106="","",Parts!$A$106)</f>
        <v/>
      </c>
      <c r="B108" s="21" t="str">
        <f aca="false">IF($A108="","",Parts!$B$106&amp;"")</f>
        <v/>
      </c>
      <c r="C108" s="24" t="str">
        <f aca="false">IF($A108="","",COUNTIF('Time Log'!$C$5:$C$504,$A108))</f>
        <v/>
      </c>
      <c r="D108" s="18" t="str">
        <f aca="false">IF($A108="","",SUMIF('Time Log'!$C$5:$C$504,$A108,'Time Log'!$F$5:$F$504))</f>
        <v/>
      </c>
      <c r="E108" s="18" t="str">
        <f aca="false">IF($A108="","",N(Parts!$E$106))</f>
        <v/>
      </c>
      <c r="F108" s="18" t="str">
        <f aca="false">IF(OR($A108="",N(C108)=0),"",SUMIF('Time Log'!$C$5:$C$504,$A108,'Time Log'!$G$5:$G$504)/C108)</f>
        <v/>
      </c>
      <c r="G108" s="18" t="str">
        <f aca="false">IF($A108="","",N(Parts!$F$106))</f>
        <v/>
      </c>
      <c r="H108" s="19" t="str">
        <f aca="false">IF(OR($A108="",N(D108)=0),"",SUMIF('Time Log'!$C$5:$C$504,$A108,'Time Log'!$H$5:$H$504)*60/D108)</f>
        <v/>
      </c>
      <c r="I108" s="20" t="str">
        <f aca="false">IF(OR(H108="",N(G108)=0),"",(H108-G108)/G108)</f>
        <v/>
      </c>
      <c r="J108" s="18" t="str">
        <f aca="false">IF(H108="","",ROUNDUP(H108,0))</f>
        <v/>
      </c>
      <c r="K108" s="21" t="str">
        <f aca="false">IF($A108="","",IF(N(C108)=0,"No jobs logged yet",IF(OR(N(I108)&gt;$B$4,AND(F108&lt;&gt;"",N(E108)&gt;0,F108&gt;E108*(1+$B$4))),"Re-quote: running over","OK")))</f>
        <v/>
      </c>
    </row>
    <row r="109" customFormat="false" ht="15" hidden="false" customHeight="false" outlineLevel="0" collapsed="false">
      <c r="A109" s="21" t="str">
        <f aca="false">IF(Parts!$A$107="","",Parts!$A$107)</f>
        <v/>
      </c>
      <c r="B109" s="21" t="str">
        <f aca="false">IF($A109="","",Parts!$B$107&amp;"")</f>
        <v/>
      </c>
      <c r="C109" s="24" t="str">
        <f aca="false">IF($A109="","",COUNTIF('Time Log'!$C$5:$C$504,$A109))</f>
        <v/>
      </c>
      <c r="D109" s="18" t="str">
        <f aca="false">IF($A109="","",SUMIF('Time Log'!$C$5:$C$504,$A109,'Time Log'!$F$5:$F$504))</f>
        <v/>
      </c>
      <c r="E109" s="18" t="str">
        <f aca="false">IF($A109="","",N(Parts!$E$107))</f>
        <v/>
      </c>
      <c r="F109" s="18" t="str">
        <f aca="false">IF(OR($A109="",N(C109)=0),"",SUMIF('Time Log'!$C$5:$C$504,$A109,'Time Log'!$G$5:$G$504)/C109)</f>
        <v/>
      </c>
      <c r="G109" s="18" t="str">
        <f aca="false">IF($A109="","",N(Parts!$F$107))</f>
        <v/>
      </c>
      <c r="H109" s="19" t="str">
        <f aca="false">IF(OR($A109="",N(D109)=0),"",SUMIF('Time Log'!$C$5:$C$504,$A109,'Time Log'!$H$5:$H$504)*60/D109)</f>
        <v/>
      </c>
      <c r="I109" s="20" t="str">
        <f aca="false">IF(OR(H109="",N(G109)=0),"",(H109-G109)/G109)</f>
        <v/>
      </c>
      <c r="J109" s="18" t="str">
        <f aca="false">IF(H109="","",ROUNDUP(H109,0))</f>
        <v/>
      </c>
      <c r="K109" s="21" t="str">
        <f aca="false">IF($A109="","",IF(N(C109)=0,"No jobs logged yet",IF(OR(N(I109)&gt;$B$4,AND(F109&lt;&gt;"",N(E109)&gt;0,F109&gt;E109*(1+$B$4))),"Re-quote: running over","OK")))</f>
        <v/>
      </c>
    </row>
    <row r="110" customFormat="false" ht="15" hidden="false" customHeight="false" outlineLevel="0" collapsed="false">
      <c r="A110" s="21" t="str">
        <f aca="false">IF(Parts!$A$108="","",Parts!$A$108)</f>
        <v/>
      </c>
      <c r="B110" s="21" t="str">
        <f aca="false">IF($A110="","",Parts!$B$108&amp;"")</f>
        <v/>
      </c>
      <c r="C110" s="24" t="str">
        <f aca="false">IF($A110="","",COUNTIF('Time Log'!$C$5:$C$504,$A110))</f>
        <v/>
      </c>
      <c r="D110" s="18" t="str">
        <f aca="false">IF($A110="","",SUMIF('Time Log'!$C$5:$C$504,$A110,'Time Log'!$F$5:$F$504))</f>
        <v/>
      </c>
      <c r="E110" s="18" t="str">
        <f aca="false">IF($A110="","",N(Parts!$E$108))</f>
        <v/>
      </c>
      <c r="F110" s="18" t="str">
        <f aca="false">IF(OR($A110="",N(C110)=0),"",SUMIF('Time Log'!$C$5:$C$504,$A110,'Time Log'!$G$5:$G$504)/C110)</f>
        <v/>
      </c>
      <c r="G110" s="18" t="str">
        <f aca="false">IF($A110="","",N(Parts!$F$108))</f>
        <v/>
      </c>
      <c r="H110" s="19" t="str">
        <f aca="false">IF(OR($A110="",N(D110)=0),"",SUMIF('Time Log'!$C$5:$C$504,$A110,'Time Log'!$H$5:$H$504)*60/D110)</f>
        <v/>
      </c>
      <c r="I110" s="20" t="str">
        <f aca="false">IF(OR(H110="",N(G110)=0),"",(H110-G110)/G110)</f>
        <v/>
      </c>
      <c r="J110" s="18" t="str">
        <f aca="false">IF(H110="","",ROUNDUP(H110,0))</f>
        <v/>
      </c>
      <c r="K110" s="21" t="str">
        <f aca="false">IF($A110="","",IF(N(C110)=0,"No jobs logged yet",IF(OR(N(I110)&gt;$B$4,AND(F110&lt;&gt;"",N(E110)&gt;0,F110&gt;E110*(1+$B$4))),"Re-quote: running over","OK")))</f>
        <v/>
      </c>
    </row>
    <row r="111" customFormat="false" ht="15" hidden="false" customHeight="false" outlineLevel="0" collapsed="false">
      <c r="A111" s="21" t="str">
        <f aca="false">IF(Parts!$A$109="","",Parts!$A$109)</f>
        <v/>
      </c>
      <c r="B111" s="21" t="str">
        <f aca="false">IF($A111="","",Parts!$B$109&amp;"")</f>
        <v/>
      </c>
      <c r="C111" s="24" t="str">
        <f aca="false">IF($A111="","",COUNTIF('Time Log'!$C$5:$C$504,$A111))</f>
        <v/>
      </c>
      <c r="D111" s="18" t="str">
        <f aca="false">IF($A111="","",SUMIF('Time Log'!$C$5:$C$504,$A111,'Time Log'!$F$5:$F$504))</f>
        <v/>
      </c>
      <c r="E111" s="18" t="str">
        <f aca="false">IF($A111="","",N(Parts!$E$109))</f>
        <v/>
      </c>
      <c r="F111" s="18" t="str">
        <f aca="false">IF(OR($A111="",N(C111)=0),"",SUMIF('Time Log'!$C$5:$C$504,$A111,'Time Log'!$G$5:$G$504)/C111)</f>
        <v/>
      </c>
      <c r="G111" s="18" t="str">
        <f aca="false">IF($A111="","",N(Parts!$F$109))</f>
        <v/>
      </c>
      <c r="H111" s="19" t="str">
        <f aca="false">IF(OR($A111="",N(D111)=0),"",SUMIF('Time Log'!$C$5:$C$504,$A111,'Time Log'!$H$5:$H$504)*60/D111)</f>
        <v/>
      </c>
      <c r="I111" s="20" t="str">
        <f aca="false">IF(OR(H111="",N(G111)=0),"",(H111-G111)/G111)</f>
        <v/>
      </c>
      <c r="J111" s="18" t="str">
        <f aca="false">IF(H111="","",ROUNDUP(H111,0))</f>
        <v/>
      </c>
      <c r="K111" s="21" t="str">
        <f aca="false">IF($A111="","",IF(N(C111)=0,"No jobs logged yet",IF(OR(N(I111)&gt;$B$4,AND(F111&lt;&gt;"",N(E111)&gt;0,F111&gt;E111*(1+$B$4))),"Re-quote: running over","OK")))</f>
        <v/>
      </c>
    </row>
    <row r="112" customFormat="false" ht="15" hidden="false" customHeight="false" outlineLevel="0" collapsed="false">
      <c r="A112" s="21" t="str">
        <f aca="false">IF(Parts!$A$110="","",Parts!$A$110)</f>
        <v/>
      </c>
      <c r="B112" s="21" t="str">
        <f aca="false">IF($A112="","",Parts!$B$110&amp;"")</f>
        <v/>
      </c>
      <c r="C112" s="24" t="str">
        <f aca="false">IF($A112="","",COUNTIF('Time Log'!$C$5:$C$504,$A112))</f>
        <v/>
      </c>
      <c r="D112" s="18" t="str">
        <f aca="false">IF($A112="","",SUMIF('Time Log'!$C$5:$C$504,$A112,'Time Log'!$F$5:$F$504))</f>
        <v/>
      </c>
      <c r="E112" s="18" t="str">
        <f aca="false">IF($A112="","",N(Parts!$E$110))</f>
        <v/>
      </c>
      <c r="F112" s="18" t="str">
        <f aca="false">IF(OR($A112="",N(C112)=0),"",SUMIF('Time Log'!$C$5:$C$504,$A112,'Time Log'!$G$5:$G$504)/C112)</f>
        <v/>
      </c>
      <c r="G112" s="18" t="str">
        <f aca="false">IF($A112="","",N(Parts!$F$110))</f>
        <v/>
      </c>
      <c r="H112" s="19" t="str">
        <f aca="false">IF(OR($A112="",N(D112)=0),"",SUMIF('Time Log'!$C$5:$C$504,$A112,'Time Log'!$H$5:$H$504)*60/D112)</f>
        <v/>
      </c>
      <c r="I112" s="20" t="str">
        <f aca="false">IF(OR(H112="",N(G112)=0),"",(H112-G112)/G112)</f>
        <v/>
      </c>
      <c r="J112" s="18" t="str">
        <f aca="false">IF(H112="","",ROUNDUP(H112,0))</f>
        <v/>
      </c>
      <c r="K112" s="21" t="str">
        <f aca="false">IF($A112="","",IF(N(C112)=0,"No jobs logged yet",IF(OR(N(I112)&gt;$B$4,AND(F112&lt;&gt;"",N(E112)&gt;0,F112&gt;E112*(1+$B$4))),"Re-quote: running over","OK")))</f>
        <v/>
      </c>
    </row>
    <row r="113" customFormat="false" ht="15" hidden="false" customHeight="false" outlineLevel="0" collapsed="false">
      <c r="A113" s="21" t="str">
        <f aca="false">IF(Parts!$A$111="","",Parts!$A$111)</f>
        <v/>
      </c>
      <c r="B113" s="21" t="str">
        <f aca="false">IF($A113="","",Parts!$B$111&amp;"")</f>
        <v/>
      </c>
      <c r="C113" s="24" t="str">
        <f aca="false">IF($A113="","",COUNTIF('Time Log'!$C$5:$C$504,$A113))</f>
        <v/>
      </c>
      <c r="D113" s="18" t="str">
        <f aca="false">IF($A113="","",SUMIF('Time Log'!$C$5:$C$504,$A113,'Time Log'!$F$5:$F$504))</f>
        <v/>
      </c>
      <c r="E113" s="18" t="str">
        <f aca="false">IF($A113="","",N(Parts!$E$111))</f>
        <v/>
      </c>
      <c r="F113" s="18" t="str">
        <f aca="false">IF(OR($A113="",N(C113)=0),"",SUMIF('Time Log'!$C$5:$C$504,$A113,'Time Log'!$G$5:$G$504)/C113)</f>
        <v/>
      </c>
      <c r="G113" s="18" t="str">
        <f aca="false">IF($A113="","",N(Parts!$F$111))</f>
        <v/>
      </c>
      <c r="H113" s="19" t="str">
        <f aca="false">IF(OR($A113="",N(D113)=0),"",SUMIF('Time Log'!$C$5:$C$504,$A113,'Time Log'!$H$5:$H$504)*60/D113)</f>
        <v/>
      </c>
      <c r="I113" s="20" t="str">
        <f aca="false">IF(OR(H113="",N(G113)=0),"",(H113-G113)/G113)</f>
        <v/>
      </c>
      <c r="J113" s="18" t="str">
        <f aca="false">IF(H113="","",ROUNDUP(H113,0))</f>
        <v/>
      </c>
      <c r="K113" s="21" t="str">
        <f aca="false">IF($A113="","",IF(N(C113)=0,"No jobs logged yet",IF(OR(N(I113)&gt;$B$4,AND(F113&lt;&gt;"",N(E113)&gt;0,F113&gt;E113*(1+$B$4))),"Re-quote: running over","OK")))</f>
        <v/>
      </c>
    </row>
    <row r="114" customFormat="false" ht="15" hidden="false" customHeight="false" outlineLevel="0" collapsed="false">
      <c r="A114" s="21" t="str">
        <f aca="false">IF(Parts!$A$112="","",Parts!$A$112)</f>
        <v/>
      </c>
      <c r="B114" s="21" t="str">
        <f aca="false">IF($A114="","",Parts!$B$112&amp;"")</f>
        <v/>
      </c>
      <c r="C114" s="24" t="str">
        <f aca="false">IF($A114="","",COUNTIF('Time Log'!$C$5:$C$504,$A114))</f>
        <v/>
      </c>
      <c r="D114" s="18" t="str">
        <f aca="false">IF($A114="","",SUMIF('Time Log'!$C$5:$C$504,$A114,'Time Log'!$F$5:$F$504))</f>
        <v/>
      </c>
      <c r="E114" s="18" t="str">
        <f aca="false">IF($A114="","",N(Parts!$E$112))</f>
        <v/>
      </c>
      <c r="F114" s="18" t="str">
        <f aca="false">IF(OR($A114="",N(C114)=0),"",SUMIF('Time Log'!$C$5:$C$504,$A114,'Time Log'!$G$5:$G$504)/C114)</f>
        <v/>
      </c>
      <c r="G114" s="18" t="str">
        <f aca="false">IF($A114="","",N(Parts!$F$112))</f>
        <v/>
      </c>
      <c r="H114" s="19" t="str">
        <f aca="false">IF(OR($A114="",N(D114)=0),"",SUMIF('Time Log'!$C$5:$C$504,$A114,'Time Log'!$H$5:$H$504)*60/D114)</f>
        <v/>
      </c>
      <c r="I114" s="20" t="str">
        <f aca="false">IF(OR(H114="",N(G114)=0),"",(H114-G114)/G114)</f>
        <v/>
      </c>
      <c r="J114" s="18" t="str">
        <f aca="false">IF(H114="","",ROUNDUP(H114,0))</f>
        <v/>
      </c>
      <c r="K114" s="21" t="str">
        <f aca="false">IF($A114="","",IF(N(C114)=0,"No jobs logged yet",IF(OR(N(I114)&gt;$B$4,AND(F114&lt;&gt;"",N(E114)&gt;0,F114&gt;E114*(1+$B$4))),"Re-quote: running over","OK")))</f>
        <v/>
      </c>
    </row>
    <row r="115" customFormat="false" ht="15" hidden="false" customHeight="false" outlineLevel="0" collapsed="false">
      <c r="A115" s="21" t="str">
        <f aca="false">IF(Parts!$A$113="","",Parts!$A$113)</f>
        <v/>
      </c>
      <c r="B115" s="21" t="str">
        <f aca="false">IF($A115="","",Parts!$B$113&amp;"")</f>
        <v/>
      </c>
      <c r="C115" s="24" t="str">
        <f aca="false">IF($A115="","",COUNTIF('Time Log'!$C$5:$C$504,$A115))</f>
        <v/>
      </c>
      <c r="D115" s="18" t="str">
        <f aca="false">IF($A115="","",SUMIF('Time Log'!$C$5:$C$504,$A115,'Time Log'!$F$5:$F$504))</f>
        <v/>
      </c>
      <c r="E115" s="18" t="str">
        <f aca="false">IF($A115="","",N(Parts!$E$113))</f>
        <v/>
      </c>
      <c r="F115" s="18" t="str">
        <f aca="false">IF(OR($A115="",N(C115)=0),"",SUMIF('Time Log'!$C$5:$C$504,$A115,'Time Log'!$G$5:$G$504)/C115)</f>
        <v/>
      </c>
      <c r="G115" s="18" t="str">
        <f aca="false">IF($A115="","",N(Parts!$F$113))</f>
        <v/>
      </c>
      <c r="H115" s="19" t="str">
        <f aca="false">IF(OR($A115="",N(D115)=0),"",SUMIF('Time Log'!$C$5:$C$504,$A115,'Time Log'!$H$5:$H$504)*60/D115)</f>
        <v/>
      </c>
      <c r="I115" s="20" t="str">
        <f aca="false">IF(OR(H115="",N(G115)=0),"",(H115-G115)/G115)</f>
        <v/>
      </c>
      <c r="J115" s="18" t="str">
        <f aca="false">IF(H115="","",ROUNDUP(H115,0))</f>
        <v/>
      </c>
      <c r="K115" s="21" t="str">
        <f aca="false">IF($A115="","",IF(N(C115)=0,"No jobs logged yet",IF(OR(N(I115)&gt;$B$4,AND(F115&lt;&gt;"",N(E115)&gt;0,F115&gt;E115*(1+$B$4))),"Re-quote: running over","OK")))</f>
        <v/>
      </c>
    </row>
    <row r="116" customFormat="false" ht="15" hidden="false" customHeight="false" outlineLevel="0" collapsed="false">
      <c r="A116" s="21" t="str">
        <f aca="false">IF(Parts!$A$114="","",Parts!$A$114)</f>
        <v/>
      </c>
      <c r="B116" s="21" t="str">
        <f aca="false">IF($A116="","",Parts!$B$114&amp;"")</f>
        <v/>
      </c>
      <c r="C116" s="24" t="str">
        <f aca="false">IF($A116="","",COUNTIF('Time Log'!$C$5:$C$504,$A116))</f>
        <v/>
      </c>
      <c r="D116" s="18" t="str">
        <f aca="false">IF($A116="","",SUMIF('Time Log'!$C$5:$C$504,$A116,'Time Log'!$F$5:$F$504))</f>
        <v/>
      </c>
      <c r="E116" s="18" t="str">
        <f aca="false">IF($A116="","",N(Parts!$E$114))</f>
        <v/>
      </c>
      <c r="F116" s="18" t="str">
        <f aca="false">IF(OR($A116="",N(C116)=0),"",SUMIF('Time Log'!$C$5:$C$504,$A116,'Time Log'!$G$5:$G$504)/C116)</f>
        <v/>
      </c>
      <c r="G116" s="18" t="str">
        <f aca="false">IF($A116="","",N(Parts!$F$114))</f>
        <v/>
      </c>
      <c r="H116" s="19" t="str">
        <f aca="false">IF(OR($A116="",N(D116)=0),"",SUMIF('Time Log'!$C$5:$C$504,$A116,'Time Log'!$H$5:$H$504)*60/D116)</f>
        <v/>
      </c>
      <c r="I116" s="20" t="str">
        <f aca="false">IF(OR(H116="",N(G116)=0),"",(H116-G116)/G116)</f>
        <v/>
      </c>
      <c r="J116" s="18" t="str">
        <f aca="false">IF(H116="","",ROUNDUP(H116,0))</f>
        <v/>
      </c>
      <c r="K116" s="21" t="str">
        <f aca="false">IF($A116="","",IF(N(C116)=0,"No jobs logged yet",IF(OR(N(I116)&gt;$B$4,AND(F116&lt;&gt;"",N(E116)&gt;0,F116&gt;E116*(1+$B$4))),"Re-quote: running over","OK")))</f>
        <v/>
      </c>
    </row>
    <row r="117" customFormat="false" ht="15" hidden="false" customHeight="false" outlineLevel="0" collapsed="false">
      <c r="A117" s="21" t="str">
        <f aca="false">IF(Parts!$A$115="","",Parts!$A$115)</f>
        <v/>
      </c>
      <c r="B117" s="21" t="str">
        <f aca="false">IF($A117="","",Parts!$B$115&amp;"")</f>
        <v/>
      </c>
      <c r="C117" s="24" t="str">
        <f aca="false">IF($A117="","",COUNTIF('Time Log'!$C$5:$C$504,$A117))</f>
        <v/>
      </c>
      <c r="D117" s="18" t="str">
        <f aca="false">IF($A117="","",SUMIF('Time Log'!$C$5:$C$504,$A117,'Time Log'!$F$5:$F$504))</f>
        <v/>
      </c>
      <c r="E117" s="18" t="str">
        <f aca="false">IF($A117="","",N(Parts!$E$115))</f>
        <v/>
      </c>
      <c r="F117" s="18" t="str">
        <f aca="false">IF(OR($A117="",N(C117)=0),"",SUMIF('Time Log'!$C$5:$C$504,$A117,'Time Log'!$G$5:$G$504)/C117)</f>
        <v/>
      </c>
      <c r="G117" s="18" t="str">
        <f aca="false">IF($A117="","",N(Parts!$F$115))</f>
        <v/>
      </c>
      <c r="H117" s="19" t="str">
        <f aca="false">IF(OR($A117="",N(D117)=0),"",SUMIF('Time Log'!$C$5:$C$504,$A117,'Time Log'!$H$5:$H$504)*60/D117)</f>
        <v/>
      </c>
      <c r="I117" s="20" t="str">
        <f aca="false">IF(OR(H117="",N(G117)=0),"",(H117-G117)/G117)</f>
        <v/>
      </c>
      <c r="J117" s="18" t="str">
        <f aca="false">IF(H117="","",ROUNDUP(H117,0))</f>
        <v/>
      </c>
      <c r="K117" s="21" t="str">
        <f aca="false">IF($A117="","",IF(N(C117)=0,"No jobs logged yet",IF(OR(N(I117)&gt;$B$4,AND(F117&lt;&gt;"",N(E117)&gt;0,F117&gt;E117*(1+$B$4))),"Re-quote: running over","OK")))</f>
        <v/>
      </c>
    </row>
    <row r="118" customFormat="false" ht="15" hidden="false" customHeight="false" outlineLevel="0" collapsed="false">
      <c r="A118" s="21" t="str">
        <f aca="false">IF(Parts!$A$116="","",Parts!$A$116)</f>
        <v/>
      </c>
      <c r="B118" s="21" t="str">
        <f aca="false">IF($A118="","",Parts!$B$116&amp;"")</f>
        <v/>
      </c>
      <c r="C118" s="24" t="str">
        <f aca="false">IF($A118="","",COUNTIF('Time Log'!$C$5:$C$504,$A118))</f>
        <v/>
      </c>
      <c r="D118" s="18" t="str">
        <f aca="false">IF($A118="","",SUMIF('Time Log'!$C$5:$C$504,$A118,'Time Log'!$F$5:$F$504))</f>
        <v/>
      </c>
      <c r="E118" s="18" t="str">
        <f aca="false">IF($A118="","",N(Parts!$E$116))</f>
        <v/>
      </c>
      <c r="F118" s="18" t="str">
        <f aca="false">IF(OR($A118="",N(C118)=0),"",SUMIF('Time Log'!$C$5:$C$504,$A118,'Time Log'!$G$5:$G$504)/C118)</f>
        <v/>
      </c>
      <c r="G118" s="18" t="str">
        <f aca="false">IF($A118="","",N(Parts!$F$116))</f>
        <v/>
      </c>
      <c r="H118" s="19" t="str">
        <f aca="false">IF(OR($A118="",N(D118)=0),"",SUMIF('Time Log'!$C$5:$C$504,$A118,'Time Log'!$H$5:$H$504)*60/D118)</f>
        <v/>
      </c>
      <c r="I118" s="20" t="str">
        <f aca="false">IF(OR(H118="",N(G118)=0),"",(H118-G118)/G118)</f>
        <v/>
      </c>
      <c r="J118" s="18" t="str">
        <f aca="false">IF(H118="","",ROUNDUP(H118,0))</f>
        <v/>
      </c>
      <c r="K118" s="21" t="str">
        <f aca="false">IF($A118="","",IF(N(C118)=0,"No jobs logged yet",IF(OR(N(I118)&gt;$B$4,AND(F118&lt;&gt;"",N(E118)&gt;0,F118&gt;E118*(1+$B$4))),"Re-quote: running over","OK")))</f>
        <v/>
      </c>
    </row>
    <row r="119" customFormat="false" ht="15" hidden="false" customHeight="false" outlineLevel="0" collapsed="false">
      <c r="A119" s="21" t="str">
        <f aca="false">IF(Parts!$A$117="","",Parts!$A$117)</f>
        <v/>
      </c>
      <c r="B119" s="21" t="str">
        <f aca="false">IF($A119="","",Parts!$B$117&amp;"")</f>
        <v/>
      </c>
      <c r="C119" s="24" t="str">
        <f aca="false">IF($A119="","",COUNTIF('Time Log'!$C$5:$C$504,$A119))</f>
        <v/>
      </c>
      <c r="D119" s="18" t="str">
        <f aca="false">IF($A119="","",SUMIF('Time Log'!$C$5:$C$504,$A119,'Time Log'!$F$5:$F$504))</f>
        <v/>
      </c>
      <c r="E119" s="18" t="str">
        <f aca="false">IF($A119="","",N(Parts!$E$117))</f>
        <v/>
      </c>
      <c r="F119" s="18" t="str">
        <f aca="false">IF(OR($A119="",N(C119)=0),"",SUMIF('Time Log'!$C$5:$C$504,$A119,'Time Log'!$G$5:$G$504)/C119)</f>
        <v/>
      </c>
      <c r="G119" s="18" t="str">
        <f aca="false">IF($A119="","",N(Parts!$F$117))</f>
        <v/>
      </c>
      <c r="H119" s="19" t="str">
        <f aca="false">IF(OR($A119="",N(D119)=0),"",SUMIF('Time Log'!$C$5:$C$504,$A119,'Time Log'!$H$5:$H$504)*60/D119)</f>
        <v/>
      </c>
      <c r="I119" s="20" t="str">
        <f aca="false">IF(OR(H119="",N(G119)=0),"",(H119-G119)/G119)</f>
        <v/>
      </c>
      <c r="J119" s="18" t="str">
        <f aca="false">IF(H119="","",ROUNDUP(H119,0))</f>
        <v/>
      </c>
      <c r="K119" s="21" t="str">
        <f aca="false">IF($A119="","",IF(N(C119)=0,"No jobs logged yet",IF(OR(N(I119)&gt;$B$4,AND(F119&lt;&gt;"",N(E119)&gt;0,F119&gt;E119*(1+$B$4))),"Re-quote: running over","OK")))</f>
        <v/>
      </c>
    </row>
    <row r="120" customFormat="false" ht="15" hidden="false" customHeight="false" outlineLevel="0" collapsed="false">
      <c r="A120" s="21" t="str">
        <f aca="false">IF(Parts!$A$118="","",Parts!$A$118)</f>
        <v/>
      </c>
      <c r="B120" s="21" t="str">
        <f aca="false">IF($A120="","",Parts!$B$118&amp;"")</f>
        <v/>
      </c>
      <c r="C120" s="24" t="str">
        <f aca="false">IF($A120="","",COUNTIF('Time Log'!$C$5:$C$504,$A120))</f>
        <v/>
      </c>
      <c r="D120" s="18" t="str">
        <f aca="false">IF($A120="","",SUMIF('Time Log'!$C$5:$C$504,$A120,'Time Log'!$F$5:$F$504))</f>
        <v/>
      </c>
      <c r="E120" s="18" t="str">
        <f aca="false">IF($A120="","",N(Parts!$E$118))</f>
        <v/>
      </c>
      <c r="F120" s="18" t="str">
        <f aca="false">IF(OR($A120="",N(C120)=0),"",SUMIF('Time Log'!$C$5:$C$504,$A120,'Time Log'!$G$5:$G$504)/C120)</f>
        <v/>
      </c>
      <c r="G120" s="18" t="str">
        <f aca="false">IF($A120="","",N(Parts!$F$118))</f>
        <v/>
      </c>
      <c r="H120" s="19" t="str">
        <f aca="false">IF(OR($A120="",N(D120)=0),"",SUMIF('Time Log'!$C$5:$C$504,$A120,'Time Log'!$H$5:$H$504)*60/D120)</f>
        <v/>
      </c>
      <c r="I120" s="20" t="str">
        <f aca="false">IF(OR(H120="",N(G120)=0),"",(H120-G120)/G120)</f>
        <v/>
      </c>
      <c r="J120" s="18" t="str">
        <f aca="false">IF(H120="","",ROUNDUP(H120,0))</f>
        <v/>
      </c>
      <c r="K120" s="21" t="str">
        <f aca="false">IF($A120="","",IF(N(C120)=0,"No jobs logged yet",IF(OR(N(I120)&gt;$B$4,AND(F120&lt;&gt;"",N(E120)&gt;0,F120&gt;E120*(1+$B$4))),"Re-quote: running over","OK")))</f>
        <v/>
      </c>
    </row>
    <row r="121" customFormat="false" ht="15" hidden="false" customHeight="false" outlineLevel="0" collapsed="false">
      <c r="A121" s="21" t="str">
        <f aca="false">IF(Parts!$A$119="","",Parts!$A$119)</f>
        <v/>
      </c>
      <c r="B121" s="21" t="str">
        <f aca="false">IF($A121="","",Parts!$B$119&amp;"")</f>
        <v/>
      </c>
      <c r="C121" s="24" t="str">
        <f aca="false">IF($A121="","",COUNTIF('Time Log'!$C$5:$C$504,$A121))</f>
        <v/>
      </c>
      <c r="D121" s="18" t="str">
        <f aca="false">IF($A121="","",SUMIF('Time Log'!$C$5:$C$504,$A121,'Time Log'!$F$5:$F$504))</f>
        <v/>
      </c>
      <c r="E121" s="18" t="str">
        <f aca="false">IF($A121="","",N(Parts!$E$119))</f>
        <v/>
      </c>
      <c r="F121" s="18" t="str">
        <f aca="false">IF(OR($A121="",N(C121)=0),"",SUMIF('Time Log'!$C$5:$C$504,$A121,'Time Log'!$G$5:$G$504)/C121)</f>
        <v/>
      </c>
      <c r="G121" s="18" t="str">
        <f aca="false">IF($A121="","",N(Parts!$F$119))</f>
        <v/>
      </c>
      <c r="H121" s="19" t="str">
        <f aca="false">IF(OR($A121="",N(D121)=0),"",SUMIF('Time Log'!$C$5:$C$504,$A121,'Time Log'!$H$5:$H$504)*60/D121)</f>
        <v/>
      </c>
      <c r="I121" s="20" t="str">
        <f aca="false">IF(OR(H121="",N(G121)=0),"",(H121-G121)/G121)</f>
        <v/>
      </c>
      <c r="J121" s="18" t="str">
        <f aca="false">IF(H121="","",ROUNDUP(H121,0))</f>
        <v/>
      </c>
      <c r="K121" s="21" t="str">
        <f aca="false">IF($A121="","",IF(N(C121)=0,"No jobs logged yet",IF(OR(N(I121)&gt;$B$4,AND(F121&lt;&gt;"",N(E121)&gt;0,F121&gt;E121*(1+$B$4))),"Re-quote: running over","OK")))</f>
        <v/>
      </c>
    </row>
    <row r="122" customFormat="false" ht="15" hidden="false" customHeight="false" outlineLevel="0" collapsed="false">
      <c r="A122" s="21" t="str">
        <f aca="false">IF(Parts!$A$120="","",Parts!$A$120)</f>
        <v/>
      </c>
      <c r="B122" s="21" t="str">
        <f aca="false">IF($A122="","",Parts!$B$120&amp;"")</f>
        <v/>
      </c>
      <c r="C122" s="24" t="str">
        <f aca="false">IF($A122="","",COUNTIF('Time Log'!$C$5:$C$504,$A122))</f>
        <v/>
      </c>
      <c r="D122" s="18" t="str">
        <f aca="false">IF($A122="","",SUMIF('Time Log'!$C$5:$C$504,$A122,'Time Log'!$F$5:$F$504))</f>
        <v/>
      </c>
      <c r="E122" s="18" t="str">
        <f aca="false">IF($A122="","",N(Parts!$E$120))</f>
        <v/>
      </c>
      <c r="F122" s="18" t="str">
        <f aca="false">IF(OR($A122="",N(C122)=0),"",SUMIF('Time Log'!$C$5:$C$504,$A122,'Time Log'!$G$5:$G$504)/C122)</f>
        <v/>
      </c>
      <c r="G122" s="18" t="str">
        <f aca="false">IF($A122="","",N(Parts!$F$120))</f>
        <v/>
      </c>
      <c r="H122" s="19" t="str">
        <f aca="false">IF(OR($A122="",N(D122)=0),"",SUMIF('Time Log'!$C$5:$C$504,$A122,'Time Log'!$H$5:$H$504)*60/D122)</f>
        <v/>
      </c>
      <c r="I122" s="20" t="str">
        <f aca="false">IF(OR(H122="",N(G122)=0),"",(H122-G122)/G122)</f>
        <v/>
      </c>
      <c r="J122" s="18" t="str">
        <f aca="false">IF(H122="","",ROUNDUP(H122,0))</f>
        <v/>
      </c>
      <c r="K122" s="21" t="str">
        <f aca="false">IF($A122="","",IF(N(C122)=0,"No jobs logged yet",IF(OR(N(I122)&gt;$B$4,AND(F122&lt;&gt;"",N(E122)&gt;0,F122&gt;E122*(1+$B$4))),"Re-quote: running over","OK")))</f>
        <v/>
      </c>
    </row>
    <row r="123" customFormat="false" ht="15" hidden="false" customHeight="false" outlineLevel="0" collapsed="false">
      <c r="A123" s="21" t="str">
        <f aca="false">IF(Parts!$A$121="","",Parts!$A$121)</f>
        <v/>
      </c>
      <c r="B123" s="21" t="str">
        <f aca="false">IF($A123="","",Parts!$B$121&amp;"")</f>
        <v/>
      </c>
      <c r="C123" s="24" t="str">
        <f aca="false">IF($A123="","",COUNTIF('Time Log'!$C$5:$C$504,$A123))</f>
        <v/>
      </c>
      <c r="D123" s="18" t="str">
        <f aca="false">IF($A123="","",SUMIF('Time Log'!$C$5:$C$504,$A123,'Time Log'!$F$5:$F$504))</f>
        <v/>
      </c>
      <c r="E123" s="18" t="str">
        <f aca="false">IF($A123="","",N(Parts!$E$121))</f>
        <v/>
      </c>
      <c r="F123" s="18" t="str">
        <f aca="false">IF(OR($A123="",N(C123)=0),"",SUMIF('Time Log'!$C$5:$C$504,$A123,'Time Log'!$G$5:$G$504)/C123)</f>
        <v/>
      </c>
      <c r="G123" s="18" t="str">
        <f aca="false">IF($A123="","",N(Parts!$F$121))</f>
        <v/>
      </c>
      <c r="H123" s="19" t="str">
        <f aca="false">IF(OR($A123="",N(D123)=0),"",SUMIF('Time Log'!$C$5:$C$504,$A123,'Time Log'!$H$5:$H$504)*60/D123)</f>
        <v/>
      </c>
      <c r="I123" s="20" t="str">
        <f aca="false">IF(OR(H123="",N(G123)=0),"",(H123-G123)/G123)</f>
        <v/>
      </c>
      <c r="J123" s="18" t="str">
        <f aca="false">IF(H123="","",ROUNDUP(H123,0))</f>
        <v/>
      </c>
      <c r="K123" s="21" t="str">
        <f aca="false">IF($A123="","",IF(N(C123)=0,"No jobs logged yet",IF(OR(N(I123)&gt;$B$4,AND(F123&lt;&gt;"",N(E123)&gt;0,F123&gt;E123*(1+$B$4))),"Re-quote: running over","OK")))</f>
        <v/>
      </c>
    </row>
    <row r="124" customFormat="false" ht="15" hidden="false" customHeight="false" outlineLevel="0" collapsed="false">
      <c r="A124" s="21" t="str">
        <f aca="false">IF(Parts!$A$122="","",Parts!$A$122)</f>
        <v/>
      </c>
      <c r="B124" s="21" t="str">
        <f aca="false">IF($A124="","",Parts!$B$122&amp;"")</f>
        <v/>
      </c>
      <c r="C124" s="24" t="str">
        <f aca="false">IF($A124="","",COUNTIF('Time Log'!$C$5:$C$504,$A124))</f>
        <v/>
      </c>
      <c r="D124" s="18" t="str">
        <f aca="false">IF($A124="","",SUMIF('Time Log'!$C$5:$C$504,$A124,'Time Log'!$F$5:$F$504))</f>
        <v/>
      </c>
      <c r="E124" s="18" t="str">
        <f aca="false">IF($A124="","",N(Parts!$E$122))</f>
        <v/>
      </c>
      <c r="F124" s="18" t="str">
        <f aca="false">IF(OR($A124="",N(C124)=0),"",SUMIF('Time Log'!$C$5:$C$504,$A124,'Time Log'!$G$5:$G$504)/C124)</f>
        <v/>
      </c>
      <c r="G124" s="18" t="str">
        <f aca="false">IF($A124="","",N(Parts!$F$122))</f>
        <v/>
      </c>
      <c r="H124" s="19" t="str">
        <f aca="false">IF(OR($A124="",N(D124)=0),"",SUMIF('Time Log'!$C$5:$C$504,$A124,'Time Log'!$H$5:$H$504)*60/D124)</f>
        <v/>
      </c>
      <c r="I124" s="20" t="str">
        <f aca="false">IF(OR(H124="",N(G124)=0),"",(H124-G124)/G124)</f>
        <v/>
      </c>
      <c r="J124" s="18" t="str">
        <f aca="false">IF(H124="","",ROUNDUP(H124,0))</f>
        <v/>
      </c>
      <c r="K124" s="21" t="str">
        <f aca="false">IF($A124="","",IF(N(C124)=0,"No jobs logged yet",IF(OR(N(I124)&gt;$B$4,AND(F124&lt;&gt;"",N(E124)&gt;0,F124&gt;E124*(1+$B$4))),"Re-quote: running over","OK")))</f>
        <v/>
      </c>
    </row>
    <row r="125" customFormat="false" ht="15" hidden="false" customHeight="false" outlineLevel="0" collapsed="false">
      <c r="A125" s="21" t="str">
        <f aca="false">IF(Parts!$A$123="","",Parts!$A$123)</f>
        <v/>
      </c>
      <c r="B125" s="21" t="str">
        <f aca="false">IF($A125="","",Parts!$B$123&amp;"")</f>
        <v/>
      </c>
      <c r="C125" s="24" t="str">
        <f aca="false">IF($A125="","",COUNTIF('Time Log'!$C$5:$C$504,$A125))</f>
        <v/>
      </c>
      <c r="D125" s="18" t="str">
        <f aca="false">IF($A125="","",SUMIF('Time Log'!$C$5:$C$504,$A125,'Time Log'!$F$5:$F$504))</f>
        <v/>
      </c>
      <c r="E125" s="18" t="str">
        <f aca="false">IF($A125="","",N(Parts!$E$123))</f>
        <v/>
      </c>
      <c r="F125" s="18" t="str">
        <f aca="false">IF(OR($A125="",N(C125)=0),"",SUMIF('Time Log'!$C$5:$C$504,$A125,'Time Log'!$G$5:$G$504)/C125)</f>
        <v/>
      </c>
      <c r="G125" s="18" t="str">
        <f aca="false">IF($A125="","",N(Parts!$F$123))</f>
        <v/>
      </c>
      <c r="H125" s="19" t="str">
        <f aca="false">IF(OR($A125="",N(D125)=0),"",SUMIF('Time Log'!$C$5:$C$504,$A125,'Time Log'!$H$5:$H$504)*60/D125)</f>
        <v/>
      </c>
      <c r="I125" s="20" t="str">
        <f aca="false">IF(OR(H125="",N(G125)=0),"",(H125-G125)/G125)</f>
        <v/>
      </c>
      <c r="J125" s="18" t="str">
        <f aca="false">IF(H125="","",ROUNDUP(H125,0))</f>
        <v/>
      </c>
      <c r="K125" s="21" t="str">
        <f aca="false">IF($A125="","",IF(N(C125)=0,"No jobs logged yet",IF(OR(N(I125)&gt;$B$4,AND(F125&lt;&gt;"",N(E125)&gt;0,F125&gt;E125*(1+$B$4))),"Re-quote: running over","OK")))</f>
        <v/>
      </c>
    </row>
    <row r="126" customFormat="false" ht="15" hidden="false" customHeight="false" outlineLevel="0" collapsed="false">
      <c r="A126" s="21" t="str">
        <f aca="false">IF(Parts!$A$124="","",Parts!$A$124)</f>
        <v/>
      </c>
      <c r="B126" s="21" t="str">
        <f aca="false">IF($A126="","",Parts!$B$124&amp;"")</f>
        <v/>
      </c>
      <c r="C126" s="24" t="str">
        <f aca="false">IF($A126="","",COUNTIF('Time Log'!$C$5:$C$504,$A126))</f>
        <v/>
      </c>
      <c r="D126" s="18" t="str">
        <f aca="false">IF($A126="","",SUMIF('Time Log'!$C$5:$C$504,$A126,'Time Log'!$F$5:$F$504))</f>
        <v/>
      </c>
      <c r="E126" s="18" t="str">
        <f aca="false">IF($A126="","",N(Parts!$E$124))</f>
        <v/>
      </c>
      <c r="F126" s="18" t="str">
        <f aca="false">IF(OR($A126="",N(C126)=0),"",SUMIF('Time Log'!$C$5:$C$504,$A126,'Time Log'!$G$5:$G$504)/C126)</f>
        <v/>
      </c>
      <c r="G126" s="18" t="str">
        <f aca="false">IF($A126="","",N(Parts!$F$124))</f>
        <v/>
      </c>
      <c r="H126" s="19" t="str">
        <f aca="false">IF(OR($A126="",N(D126)=0),"",SUMIF('Time Log'!$C$5:$C$504,$A126,'Time Log'!$H$5:$H$504)*60/D126)</f>
        <v/>
      </c>
      <c r="I126" s="20" t="str">
        <f aca="false">IF(OR(H126="",N(G126)=0),"",(H126-G126)/G126)</f>
        <v/>
      </c>
      <c r="J126" s="18" t="str">
        <f aca="false">IF(H126="","",ROUNDUP(H126,0))</f>
        <v/>
      </c>
      <c r="K126" s="21" t="str">
        <f aca="false">IF($A126="","",IF(N(C126)=0,"No jobs logged yet",IF(OR(N(I126)&gt;$B$4,AND(F126&lt;&gt;"",N(E126)&gt;0,F126&gt;E126*(1+$B$4))),"Re-quote: running over","OK")))</f>
        <v/>
      </c>
    </row>
    <row r="127" customFormat="false" ht="15" hidden="false" customHeight="false" outlineLevel="0" collapsed="false">
      <c r="A127" s="21" t="str">
        <f aca="false">IF(Parts!$A$125="","",Parts!$A$125)</f>
        <v/>
      </c>
      <c r="B127" s="21" t="str">
        <f aca="false">IF($A127="","",Parts!$B$125&amp;"")</f>
        <v/>
      </c>
      <c r="C127" s="24" t="str">
        <f aca="false">IF($A127="","",COUNTIF('Time Log'!$C$5:$C$504,$A127))</f>
        <v/>
      </c>
      <c r="D127" s="18" t="str">
        <f aca="false">IF($A127="","",SUMIF('Time Log'!$C$5:$C$504,$A127,'Time Log'!$F$5:$F$504))</f>
        <v/>
      </c>
      <c r="E127" s="18" t="str">
        <f aca="false">IF($A127="","",N(Parts!$E$125))</f>
        <v/>
      </c>
      <c r="F127" s="18" t="str">
        <f aca="false">IF(OR($A127="",N(C127)=0),"",SUMIF('Time Log'!$C$5:$C$504,$A127,'Time Log'!$G$5:$G$504)/C127)</f>
        <v/>
      </c>
      <c r="G127" s="18" t="str">
        <f aca="false">IF($A127="","",N(Parts!$F$125))</f>
        <v/>
      </c>
      <c r="H127" s="19" t="str">
        <f aca="false">IF(OR($A127="",N(D127)=0),"",SUMIF('Time Log'!$C$5:$C$504,$A127,'Time Log'!$H$5:$H$504)*60/D127)</f>
        <v/>
      </c>
      <c r="I127" s="20" t="str">
        <f aca="false">IF(OR(H127="",N(G127)=0),"",(H127-G127)/G127)</f>
        <v/>
      </c>
      <c r="J127" s="18" t="str">
        <f aca="false">IF(H127="","",ROUNDUP(H127,0))</f>
        <v/>
      </c>
      <c r="K127" s="21" t="str">
        <f aca="false">IF($A127="","",IF(N(C127)=0,"No jobs logged yet",IF(OR(N(I127)&gt;$B$4,AND(F127&lt;&gt;"",N(E127)&gt;0,F127&gt;E127*(1+$B$4))),"Re-quote: running over","OK")))</f>
        <v/>
      </c>
    </row>
    <row r="128" customFormat="false" ht="15" hidden="false" customHeight="false" outlineLevel="0" collapsed="false">
      <c r="A128" s="21" t="str">
        <f aca="false">IF(Parts!$A$126="","",Parts!$A$126)</f>
        <v/>
      </c>
      <c r="B128" s="21" t="str">
        <f aca="false">IF($A128="","",Parts!$B$126&amp;"")</f>
        <v/>
      </c>
      <c r="C128" s="24" t="str">
        <f aca="false">IF($A128="","",COUNTIF('Time Log'!$C$5:$C$504,$A128))</f>
        <v/>
      </c>
      <c r="D128" s="18" t="str">
        <f aca="false">IF($A128="","",SUMIF('Time Log'!$C$5:$C$504,$A128,'Time Log'!$F$5:$F$504))</f>
        <v/>
      </c>
      <c r="E128" s="18" t="str">
        <f aca="false">IF($A128="","",N(Parts!$E$126))</f>
        <v/>
      </c>
      <c r="F128" s="18" t="str">
        <f aca="false">IF(OR($A128="",N(C128)=0),"",SUMIF('Time Log'!$C$5:$C$504,$A128,'Time Log'!$G$5:$G$504)/C128)</f>
        <v/>
      </c>
      <c r="G128" s="18" t="str">
        <f aca="false">IF($A128="","",N(Parts!$F$126))</f>
        <v/>
      </c>
      <c r="H128" s="19" t="str">
        <f aca="false">IF(OR($A128="",N(D128)=0),"",SUMIF('Time Log'!$C$5:$C$504,$A128,'Time Log'!$H$5:$H$504)*60/D128)</f>
        <v/>
      </c>
      <c r="I128" s="20" t="str">
        <f aca="false">IF(OR(H128="",N(G128)=0),"",(H128-G128)/G128)</f>
        <v/>
      </c>
      <c r="J128" s="18" t="str">
        <f aca="false">IF(H128="","",ROUNDUP(H128,0))</f>
        <v/>
      </c>
      <c r="K128" s="21" t="str">
        <f aca="false">IF($A128="","",IF(N(C128)=0,"No jobs logged yet",IF(OR(N(I128)&gt;$B$4,AND(F128&lt;&gt;"",N(E128)&gt;0,F128&gt;E128*(1+$B$4))),"Re-quote: running over","OK")))</f>
        <v/>
      </c>
    </row>
    <row r="129" customFormat="false" ht="15" hidden="false" customHeight="false" outlineLevel="0" collapsed="false">
      <c r="A129" s="21" t="str">
        <f aca="false">IF(Parts!$A$127="","",Parts!$A$127)</f>
        <v/>
      </c>
      <c r="B129" s="21" t="str">
        <f aca="false">IF($A129="","",Parts!$B$127&amp;"")</f>
        <v/>
      </c>
      <c r="C129" s="24" t="str">
        <f aca="false">IF($A129="","",COUNTIF('Time Log'!$C$5:$C$504,$A129))</f>
        <v/>
      </c>
      <c r="D129" s="18" t="str">
        <f aca="false">IF($A129="","",SUMIF('Time Log'!$C$5:$C$504,$A129,'Time Log'!$F$5:$F$504))</f>
        <v/>
      </c>
      <c r="E129" s="18" t="str">
        <f aca="false">IF($A129="","",N(Parts!$E$127))</f>
        <v/>
      </c>
      <c r="F129" s="18" t="str">
        <f aca="false">IF(OR($A129="",N(C129)=0),"",SUMIF('Time Log'!$C$5:$C$504,$A129,'Time Log'!$G$5:$G$504)/C129)</f>
        <v/>
      </c>
      <c r="G129" s="18" t="str">
        <f aca="false">IF($A129="","",N(Parts!$F$127))</f>
        <v/>
      </c>
      <c r="H129" s="19" t="str">
        <f aca="false">IF(OR($A129="",N(D129)=0),"",SUMIF('Time Log'!$C$5:$C$504,$A129,'Time Log'!$H$5:$H$504)*60/D129)</f>
        <v/>
      </c>
      <c r="I129" s="20" t="str">
        <f aca="false">IF(OR(H129="",N(G129)=0),"",(H129-G129)/G129)</f>
        <v/>
      </c>
      <c r="J129" s="18" t="str">
        <f aca="false">IF(H129="","",ROUNDUP(H129,0))</f>
        <v/>
      </c>
      <c r="K129" s="21" t="str">
        <f aca="false">IF($A129="","",IF(N(C129)=0,"No jobs logged yet",IF(OR(N(I129)&gt;$B$4,AND(F129&lt;&gt;"",N(E129)&gt;0,F129&gt;E129*(1+$B$4))),"Re-quote: running over","OK")))</f>
        <v/>
      </c>
    </row>
    <row r="130" customFormat="false" ht="15" hidden="false" customHeight="false" outlineLevel="0" collapsed="false">
      <c r="A130" s="21" t="str">
        <f aca="false">IF(Parts!$A$128="","",Parts!$A$128)</f>
        <v/>
      </c>
      <c r="B130" s="21" t="str">
        <f aca="false">IF($A130="","",Parts!$B$128&amp;"")</f>
        <v/>
      </c>
      <c r="C130" s="24" t="str">
        <f aca="false">IF($A130="","",COUNTIF('Time Log'!$C$5:$C$504,$A130))</f>
        <v/>
      </c>
      <c r="D130" s="18" t="str">
        <f aca="false">IF($A130="","",SUMIF('Time Log'!$C$5:$C$504,$A130,'Time Log'!$F$5:$F$504))</f>
        <v/>
      </c>
      <c r="E130" s="18" t="str">
        <f aca="false">IF($A130="","",N(Parts!$E$128))</f>
        <v/>
      </c>
      <c r="F130" s="18" t="str">
        <f aca="false">IF(OR($A130="",N(C130)=0),"",SUMIF('Time Log'!$C$5:$C$504,$A130,'Time Log'!$G$5:$G$504)/C130)</f>
        <v/>
      </c>
      <c r="G130" s="18" t="str">
        <f aca="false">IF($A130="","",N(Parts!$F$128))</f>
        <v/>
      </c>
      <c r="H130" s="19" t="str">
        <f aca="false">IF(OR($A130="",N(D130)=0),"",SUMIF('Time Log'!$C$5:$C$504,$A130,'Time Log'!$H$5:$H$504)*60/D130)</f>
        <v/>
      </c>
      <c r="I130" s="20" t="str">
        <f aca="false">IF(OR(H130="",N(G130)=0),"",(H130-G130)/G130)</f>
        <v/>
      </c>
      <c r="J130" s="18" t="str">
        <f aca="false">IF(H130="","",ROUNDUP(H130,0))</f>
        <v/>
      </c>
      <c r="K130" s="21" t="str">
        <f aca="false">IF($A130="","",IF(N(C130)=0,"No jobs logged yet",IF(OR(N(I130)&gt;$B$4,AND(F130&lt;&gt;"",N(E130)&gt;0,F130&gt;E130*(1+$B$4))),"Re-quote: running over","OK")))</f>
        <v/>
      </c>
    </row>
    <row r="131" customFormat="false" ht="15" hidden="false" customHeight="false" outlineLevel="0" collapsed="false">
      <c r="A131" s="21" t="str">
        <f aca="false">IF(Parts!$A$129="","",Parts!$A$129)</f>
        <v/>
      </c>
      <c r="B131" s="21" t="str">
        <f aca="false">IF($A131="","",Parts!$B$129&amp;"")</f>
        <v/>
      </c>
      <c r="C131" s="24" t="str">
        <f aca="false">IF($A131="","",COUNTIF('Time Log'!$C$5:$C$504,$A131))</f>
        <v/>
      </c>
      <c r="D131" s="18" t="str">
        <f aca="false">IF($A131="","",SUMIF('Time Log'!$C$5:$C$504,$A131,'Time Log'!$F$5:$F$504))</f>
        <v/>
      </c>
      <c r="E131" s="18" t="str">
        <f aca="false">IF($A131="","",N(Parts!$E$129))</f>
        <v/>
      </c>
      <c r="F131" s="18" t="str">
        <f aca="false">IF(OR($A131="",N(C131)=0),"",SUMIF('Time Log'!$C$5:$C$504,$A131,'Time Log'!$G$5:$G$504)/C131)</f>
        <v/>
      </c>
      <c r="G131" s="18" t="str">
        <f aca="false">IF($A131="","",N(Parts!$F$129))</f>
        <v/>
      </c>
      <c r="H131" s="19" t="str">
        <f aca="false">IF(OR($A131="",N(D131)=0),"",SUMIF('Time Log'!$C$5:$C$504,$A131,'Time Log'!$H$5:$H$504)*60/D131)</f>
        <v/>
      </c>
      <c r="I131" s="20" t="str">
        <f aca="false">IF(OR(H131="",N(G131)=0),"",(H131-G131)/G131)</f>
        <v/>
      </c>
      <c r="J131" s="18" t="str">
        <f aca="false">IF(H131="","",ROUNDUP(H131,0))</f>
        <v/>
      </c>
      <c r="K131" s="21" t="str">
        <f aca="false">IF($A131="","",IF(N(C131)=0,"No jobs logged yet",IF(OR(N(I131)&gt;$B$4,AND(F131&lt;&gt;"",N(E131)&gt;0,F131&gt;E131*(1+$B$4))),"Re-quote: running over","OK")))</f>
        <v/>
      </c>
    </row>
    <row r="132" customFormat="false" ht="15" hidden="false" customHeight="false" outlineLevel="0" collapsed="false">
      <c r="A132" s="21" t="str">
        <f aca="false">IF(Parts!$A$130="","",Parts!$A$130)</f>
        <v/>
      </c>
      <c r="B132" s="21" t="str">
        <f aca="false">IF($A132="","",Parts!$B$130&amp;"")</f>
        <v/>
      </c>
      <c r="C132" s="24" t="str">
        <f aca="false">IF($A132="","",COUNTIF('Time Log'!$C$5:$C$504,$A132))</f>
        <v/>
      </c>
      <c r="D132" s="18" t="str">
        <f aca="false">IF($A132="","",SUMIF('Time Log'!$C$5:$C$504,$A132,'Time Log'!$F$5:$F$504))</f>
        <v/>
      </c>
      <c r="E132" s="18" t="str">
        <f aca="false">IF($A132="","",N(Parts!$E$130))</f>
        <v/>
      </c>
      <c r="F132" s="18" t="str">
        <f aca="false">IF(OR($A132="",N(C132)=0),"",SUMIF('Time Log'!$C$5:$C$504,$A132,'Time Log'!$G$5:$G$504)/C132)</f>
        <v/>
      </c>
      <c r="G132" s="18" t="str">
        <f aca="false">IF($A132="","",N(Parts!$F$130))</f>
        <v/>
      </c>
      <c r="H132" s="19" t="str">
        <f aca="false">IF(OR($A132="",N(D132)=0),"",SUMIF('Time Log'!$C$5:$C$504,$A132,'Time Log'!$H$5:$H$504)*60/D132)</f>
        <v/>
      </c>
      <c r="I132" s="20" t="str">
        <f aca="false">IF(OR(H132="",N(G132)=0),"",(H132-G132)/G132)</f>
        <v/>
      </c>
      <c r="J132" s="18" t="str">
        <f aca="false">IF(H132="","",ROUNDUP(H132,0))</f>
        <v/>
      </c>
      <c r="K132" s="21" t="str">
        <f aca="false">IF($A132="","",IF(N(C132)=0,"No jobs logged yet",IF(OR(N(I132)&gt;$B$4,AND(F132&lt;&gt;"",N(E132)&gt;0,F132&gt;E132*(1+$B$4))),"Re-quote: running over","OK")))</f>
        <v/>
      </c>
    </row>
    <row r="133" customFormat="false" ht="15" hidden="false" customHeight="false" outlineLevel="0" collapsed="false">
      <c r="A133" s="21" t="str">
        <f aca="false">IF(Parts!$A$131="","",Parts!$A$131)</f>
        <v/>
      </c>
      <c r="B133" s="21" t="str">
        <f aca="false">IF($A133="","",Parts!$B$131&amp;"")</f>
        <v/>
      </c>
      <c r="C133" s="24" t="str">
        <f aca="false">IF($A133="","",COUNTIF('Time Log'!$C$5:$C$504,$A133))</f>
        <v/>
      </c>
      <c r="D133" s="18" t="str">
        <f aca="false">IF($A133="","",SUMIF('Time Log'!$C$5:$C$504,$A133,'Time Log'!$F$5:$F$504))</f>
        <v/>
      </c>
      <c r="E133" s="18" t="str">
        <f aca="false">IF($A133="","",N(Parts!$E$131))</f>
        <v/>
      </c>
      <c r="F133" s="18" t="str">
        <f aca="false">IF(OR($A133="",N(C133)=0),"",SUMIF('Time Log'!$C$5:$C$504,$A133,'Time Log'!$G$5:$G$504)/C133)</f>
        <v/>
      </c>
      <c r="G133" s="18" t="str">
        <f aca="false">IF($A133="","",N(Parts!$F$131))</f>
        <v/>
      </c>
      <c r="H133" s="19" t="str">
        <f aca="false">IF(OR($A133="",N(D133)=0),"",SUMIF('Time Log'!$C$5:$C$504,$A133,'Time Log'!$H$5:$H$504)*60/D133)</f>
        <v/>
      </c>
      <c r="I133" s="20" t="str">
        <f aca="false">IF(OR(H133="",N(G133)=0),"",(H133-G133)/G133)</f>
        <v/>
      </c>
      <c r="J133" s="18" t="str">
        <f aca="false">IF(H133="","",ROUNDUP(H133,0))</f>
        <v/>
      </c>
      <c r="K133" s="21" t="str">
        <f aca="false">IF($A133="","",IF(N(C133)=0,"No jobs logged yet",IF(OR(N(I133)&gt;$B$4,AND(F133&lt;&gt;"",N(E133)&gt;0,F133&gt;E133*(1+$B$4))),"Re-quote: running over","OK")))</f>
        <v/>
      </c>
    </row>
    <row r="134" customFormat="false" ht="15" hidden="false" customHeight="false" outlineLevel="0" collapsed="false">
      <c r="A134" s="21" t="str">
        <f aca="false">IF(Parts!$A$132="","",Parts!$A$132)</f>
        <v/>
      </c>
      <c r="B134" s="21" t="str">
        <f aca="false">IF($A134="","",Parts!$B$132&amp;"")</f>
        <v/>
      </c>
      <c r="C134" s="24" t="str">
        <f aca="false">IF($A134="","",COUNTIF('Time Log'!$C$5:$C$504,$A134))</f>
        <v/>
      </c>
      <c r="D134" s="18" t="str">
        <f aca="false">IF($A134="","",SUMIF('Time Log'!$C$5:$C$504,$A134,'Time Log'!$F$5:$F$504))</f>
        <v/>
      </c>
      <c r="E134" s="18" t="str">
        <f aca="false">IF($A134="","",N(Parts!$E$132))</f>
        <v/>
      </c>
      <c r="F134" s="18" t="str">
        <f aca="false">IF(OR($A134="",N(C134)=0),"",SUMIF('Time Log'!$C$5:$C$504,$A134,'Time Log'!$G$5:$G$504)/C134)</f>
        <v/>
      </c>
      <c r="G134" s="18" t="str">
        <f aca="false">IF($A134="","",N(Parts!$F$132))</f>
        <v/>
      </c>
      <c r="H134" s="19" t="str">
        <f aca="false">IF(OR($A134="",N(D134)=0),"",SUMIF('Time Log'!$C$5:$C$504,$A134,'Time Log'!$H$5:$H$504)*60/D134)</f>
        <v/>
      </c>
      <c r="I134" s="20" t="str">
        <f aca="false">IF(OR(H134="",N(G134)=0),"",(H134-G134)/G134)</f>
        <v/>
      </c>
      <c r="J134" s="18" t="str">
        <f aca="false">IF(H134="","",ROUNDUP(H134,0))</f>
        <v/>
      </c>
      <c r="K134" s="21" t="str">
        <f aca="false">IF($A134="","",IF(N(C134)=0,"No jobs logged yet",IF(OR(N(I134)&gt;$B$4,AND(F134&lt;&gt;"",N(E134)&gt;0,F134&gt;E134*(1+$B$4))),"Re-quote: running over","OK")))</f>
        <v/>
      </c>
    </row>
    <row r="135" customFormat="false" ht="15" hidden="false" customHeight="false" outlineLevel="0" collapsed="false">
      <c r="A135" s="21" t="str">
        <f aca="false">IF(Parts!$A$133="","",Parts!$A$133)</f>
        <v/>
      </c>
      <c r="B135" s="21" t="str">
        <f aca="false">IF($A135="","",Parts!$B$133&amp;"")</f>
        <v/>
      </c>
      <c r="C135" s="24" t="str">
        <f aca="false">IF($A135="","",COUNTIF('Time Log'!$C$5:$C$504,$A135))</f>
        <v/>
      </c>
      <c r="D135" s="18" t="str">
        <f aca="false">IF($A135="","",SUMIF('Time Log'!$C$5:$C$504,$A135,'Time Log'!$F$5:$F$504))</f>
        <v/>
      </c>
      <c r="E135" s="18" t="str">
        <f aca="false">IF($A135="","",N(Parts!$E$133))</f>
        <v/>
      </c>
      <c r="F135" s="18" t="str">
        <f aca="false">IF(OR($A135="",N(C135)=0),"",SUMIF('Time Log'!$C$5:$C$504,$A135,'Time Log'!$G$5:$G$504)/C135)</f>
        <v/>
      </c>
      <c r="G135" s="18" t="str">
        <f aca="false">IF($A135="","",N(Parts!$F$133))</f>
        <v/>
      </c>
      <c r="H135" s="19" t="str">
        <f aca="false">IF(OR($A135="",N(D135)=0),"",SUMIF('Time Log'!$C$5:$C$504,$A135,'Time Log'!$H$5:$H$504)*60/D135)</f>
        <v/>
      </c>
      <c r="I135" s="20" t="str">
        <f aca="false">IF(OR(H135="",N(G135)=0),"",(H135-G135)/G135)</f>
        <v/>
      </c>
      <c r="J135" s="18" t="str">
        <f aca="false">IF(H135="","",ROUNDUP(H135,0))</f>
        <v/>
      </c>
      <c r="K135" s="21" t="str">
        <f aca="false">IF($A135="","",IF(N(C135)=0,"No jobs logged yet",IF(OR(N(I135)&gt;$B$4,AND(F135&lt;&gt;"",N(E135)&gt;0,F135&gt;E135*(1+$B$4))),"Re-quote: running over","OK")))</f>
        <v/>
      </c>
    </row>
    <row r="136" customFormat="false" ht="15" hidden="false" customHeight="false" outlineLevel="0" collapsed="false">
      <c r="A136" s="21" t="str">
        <f aca="false">IF(Parts!$A$134="","",Parts!$A$134)</f>
        <v/>
      </c>
      <c r="B136" s="21" t="str">
        <f aca="false">IF($A136="","",Parts!$B$134&amp;"")</f>
        <v/>
      </c>
      <c r="C136" s="24" t="str">
        <f aca="false">IF($A136="","",COUNTIF('Time Log'!$C$5:$C$504,$A136))</f>
        <v/>
      </c>
      <c r="D136" s="18" t="str">
        <f aca="false">IF($A136="","",SUMIF('Time Log'!$C$5:$C$504,$A136,'Time Log'!$F$5:$F$504))</f>
        <v/>
      </c>
      <c r="E136" s="18" t="str">
        <f aca="false">IF($A136="","",N(Parts!$E$134))</f>
        <v/>
      </c>
      <c r="F136" s="18" t="str">
        <f aca="false">IF(OR($A136="",N(C136)=0),"",SUMIF('Time Log'!$C$5:$C$504,$A136,'Time Log'!$G$5:$G$504)/C136)</f>
        <v/>
      </c>
      <c r="G136" s="18" t="str">
        <f aca="false">IF($A136="","",N(Parts!$F$134))</f>
        <v/>
      </c>
      <c r="H136" s="19" t="str">
        <f aca="false">IF(OR($A136="",N(D136)=0),"",SUMIF('Time Log'!$C$5:$C$504,$A136,'Time Log'!$H$5:$H$504)*60/D136)</f>
        <v/>
      </c>
      <c r="I136" s="20" t="str">
        <f aca="false">IF(OR(H136="",N(G136)=0),"",(H136-G136)/G136)</f>
        <v/>
      </c>
      <c r="J136" s="18" t="str">
        <f aca="false">IF(H136="","",ROUNDUP(H136,0))</f>
        <v/>
      </c>
      <c r="K136" s="21" t="str">
        <f aca="false">IF($A136="","",IF(N(C136)=0,"No jobs logged yet",IF(OR(N(I136)&gt;$B$4,AND(F136&lt;&gt;"",N(E136)&gt;0,F136&gt;E136*(1+$B$4))),"Re-quote: running over","OK")))</f>
        <v/>
      </c>
    </row>
    <row r="137" customFormat="false" ht="15" hidden="false" customHeight="false" outlineLevel="0" collapsed="false">
      <c r="A137" s="21" t="str">
        <f aca="false">IF(Parts!$A$135="","",Parts!$A$135)</f>
        <v/>
      </c>
      <c r="B137" s="21" t="str">
        <f aca="false">IF($A137="","",Parts!$B$135&amp;"")</f>
        <v/>
      </c>
      <c r="C137" s="24" t="str">
        <f aca="false">IF($A137="","",COUNTIF('Time Log'!$C$5:$C$504,$A137))</f>
        <v/>
      </c>
      <c r="D137" s="18" t="str">
        <f aca="false">IF($A137="","",SUMIF('Time Log'!$C$5:$C$504,$A137,'Time Log'!$F$5:$F$504))</f>
        <v/>
      </c>
      <c r="E137" s="18" t="str">
        <f aca="false">IF($A137="","",N(Parts!$E$135))</f>
        <v/>
      </c>
      <c r="F137" s="18" t="str">
        <f aca="false">IF(OR($A137="",N(C137)=0),"",SUMIF('Time Log'!$C$5:$C$504,$A137,'Time Log'!$G$5:$G$504)/C137)</f>
        <v/>
      </c>
      <c r="G137" s="18" t="str">
        <f aca="false">IF($A137="","",N(Parts!$F$135))</f>
        <v/>
      </c>
      <c r="H137" s="19" t="str">
        <f aca="false">IF(OR($A137="",N(D137)=0),"",SUMIF('Time Log'!$C$5:$C$504,$A137,'Time Log'!$H$5:$H$504)*60/D137)</f>
        <v/>
      </c>
      <c r="I137" s="20" t="str">
        <f aca="false">IF(OR(H137="",N(G137)=0),"",(H137-G137)/G137)</f>
        <v/>
      </c>
      <c r="J137" s="18" t="str">
        <f aca="false">IF(H137="","",ROUNDUP(H137,0))</f>
        <v/>
      </c>
      <c r="K137" s="21" t="str">
        <f aca="false">IF($A137="","",IF(N(C137)=0,"No jobs logged yet",IF(OR(N(I137)&gt;$B$4,AND(F137&lt;&gt;"",N(E137)&gt;0,F137&gt;E137*(1+$B$4))),"Re-quote: running over","OK")))</f>
        <v/>
      </c>
    </row>
    <row r="138" customFormat="false" ht="15" hidden="false" customHeight="false" outlineLevel="0" collapsed="false">
      <c r="A138" s="21" t="str">
        <f aca="false">IF(Parts!$A$136="","",Parts!$A$136)</f>
        <v/>
      </c>
      <c r="B138" s="21" t="str">
        <f aca="false">IF($A138="","",Parts!$B$136&amp;"")</f>
        <v/>
      </c>
      <c r="C138" s="24" t="str">
        <f aca="false">IF($A138="","",COUNTIF('Time Log'!$C$5:$C$504,$A138))</f>
        <v/>
      </c>
      <c r="D138" s="18" t="str">
        <f aca="false">IF($A138="","",SUMIF('Time Log'!$C$5:$C$504,$A138,'Time Log'!$F$5:$F$504))</f>
        <v/>
      </c>
      <c r="E138" s="18" t="str">
        <f aca="false">IF($A138="","",N(Parts!$E$136))</f>
        <v/>
      </c>
      <c r="F138" s="18" t="str">
        <f aca="false">IF(OR($A138="",N(C138)=0),"",SUMIF('Time Log'!$C$5:$C$504,$A138,'Time Log'!$G$5:$G$504)/C138)</f>
        <v/>
      </c>
      <c r="G138" s="18" t="str">
        <f aca="false">IF($A138="","",N(Parts!$F$136))</f>
        <v/>
      </c>
      <c r="H138" s="19" t="str">
        <f aca="false">IF(OR($A138="",N(D138)=0),"",SUMIF('Time Log'!$C$5:$C$504,$A138,'Time Log'!$H$5:$H$504)*60/D138)</f>
        <v/>
      </c>
      <c r="I138" s="20" t="str">
        <f aca="false">IF(OR(H138="",N(G138)=0),"",(H138-G138)/G138)</f>
        <v/>
      </c>
      <c r="J138" s="18" t="str">
        <f aca="false">IF(H138="","",ROUNDUP(H138,0))</f>
        <v/>
      </c>
      <c r="K138" s="21" t="str">
        <f aca="false">IF($A138="","",IF(N(C138)=0,"No jobs logged yet",IF(OR(N(I138)&gt;$B$4,AND(F138&lt;&gt;"",N(E138)&gt;0,F138&gt;E138*(1+$B$4))),"Re-quote: running over","OK")))</f>
        <v/>
      </c>
    </row>
    <row r="139" customFormat="false" ht="15" hidden="false" customHeight="false" outlineLevel="0" collapsed="false">
      <c r="A139" s="21" t="str">
        <f aca="false">IF(Parts!$A$137="","",Parts!$A$137)</f>
        <v/>
      </c>
      <c r="B139" s="21" t="str">
        <f aca="false">IF($A139="","",Parts!$B$137&amp;"")</f>
        <v/>
      </c>
      <c r="C139" s="24" t="str">
        <f aca="false">IF($A139="","",COUNTIF('Time Log'!$C$5:$C$504,$A139))</f>
        <v/>
      </c>
      <c r="D139" s="18" t="str">
        <f aca="false">IF($A139="","",SUMIF('Time Log'!$C$5:$C$504,$A139,'Time Log'!$F$5:$F$504))</f>
        <v/>
      </c>
      <c r="E139" s="18" t="str">
        <f aca="false">IF($A139="","",N(Parts!$E$137))</f>
        <v/>
      </c>
      <c r="F139" s="18" t="str">
        <f aca="false">IF(OR($A139="",N(C139)=0),"",SUMIF('Time Log'!$C$5:$C$504,$A139,'Time Log'!$G$5:$G$504)/C139)</f>
        <v/>
      </c>
      <c r="G139" s="18" t="str">
        <f aca="false">IF($A139="","",N(Parts!$F$137))</f>
        <v/>
      </c>
      <c r="H139" s="19" t="str">
        <f aca="false">IF(OR($A139="",N(D139)=0),"",SUMIF('Time Log'!$C$5:$C$504,$A139,'Time Log'!$H$5:$H$504)*60/D139)</f>
        <v/>
      </c>
      <c r="I139" s="20" t="str">
        <f aca="false">IF(OR(H139="",N(G139)=0),"",(H139-G139)/G139)</f>
        <v/>
      </c>
      <c r="J139" s="18" t="str">
        <f aca="false">IF(H139="","",ROUNDUP(H139,0))</f>
        <v/>
      </c>
      <c r="K139" s="21" t="str">
        <f aca="false">IF($A139="","",IF(N(C139)=0,"No jobs logged yet",IF(OR(N(I139)&gt;$B$4,AND(F139&lt;&gt;"",N(E139)&gt;0,F139&gt;E139*(1+$B$4))),"Re-quote: running over","OK")))</f>
        <v/>
      </c>
    </row>
    <row r="140" customFormat="false" ht="15" hidden="false" customHeight="false" outlineLevel="0" collapsed="false">
      <c r="A140" s="21" t="str">
        <f aca="false">IF(Parts!$A$138="","",Parts!$A$138)</f>
        <v/>
      </c>
      <c r="B140" s="21" t="str">
        <f aca="false">IF($A140="","",Parts!$B$138&amp;"")</f>
        <v/>
      </c>
      <c r="C140" s="24" t="str">
        <f aca="false">IF($A140="","",COUNTIF('Time Log'!$C$5:$C$504,$A140))</f>
        <v/>
      </c>
      <c r="D140" s="18" t="str">
        <f aca="false">IF($A140="","",SUMIF('Time Log'!$C$5:$C$504,$A140,'Time Log'!$F$5:$F$504))</f>
        <v/>
      </c>
      <c r="E140" s="18" t="str">
        <f aca="false">IF($A140="","",N(Parts!$E$138))</f>
        <v/>
      </c>
      <c r="F140" s="18" t="str">
        <f aca="false">IF(OR($A140="",N(C140)=0),"",SUMIF('Time Log'!$C$5:$C$504,$A140,'Time Log'!$G$5:$G$504)/C140)</f>
        <v/>
      </c>
      <c r="G140" s="18" t="str">
        <f aca="false">IF($A140="","",N(Parts!$F$138))</f>
        <v/>
      </c>
      <c r="H140" s="19" t="str">
        <f aca="false">IF(OR($A140="",N(D140)=0),"",SUMIF('Time Log'!$C$5:$C$504,$A140,'Time Log'!$H$5:$H$504)*60/D140)</f>
        <v/>
      </c>
      <c r="I140" s="20" t="str">
        <f aca="false">IF(OR(H140="",N(G140)=0),"",(H140-G140)/G140)</f>
        <v/>
      </c>
      <c r="J140" s="18" t="str">
        <f aca="false">IF(H140="","",ROUNDUP(H140,0))</f>
        <v/>
      </c>
      <c r="K140" s="21" t="str">
        <f aca="false">IF($A140="","",IF(N(C140)=0,"No jobs logged yet",IF(OR(N(I140)&gt;$B$4,AND(F140&lt;&gt;"",N(E140)&gt;0,F140&gt;E140*(1+$B$4))),"Re-quote: running over","OK")))</f>
        <v/>
      </c>
    </row>
    <row r="141" customFormat="false" ht="15" hidden="false" customHeight="false" outlineLevel="0" collapsed="false">
      <c r="A141" s="21" t="str">
        <f aca="false">IF(Parts!$A$139="","",Parts!$A$139)</f>
        <v/>
      </c>
      <c r="B141" s="21" t="str">
        <f aca="false">IF($A141="","",Parts!$B$139&amp;"")</f>
        <v/>
      </c>
      <c r="C141" s="24" t="str">
        <f aca="false">IF($A141="","",COUNTIF('Time Log'!$C$5:$C$504,$A141))</f>
        <v/>
      </c>
      <c r="D141" s="18" t="str">
        <f aca="false">IF($A141="","",SUMIF('Time Log'!$C$5:$C$504,$A141,'Time Log'!$F$5:$F$504))</f>
        <v/>
      </c>
      <c r="E141" s="18" t="str">
        <f aca="false">IF($A141="","",N(Parts!$E$139))</f>
        <v/>
      </c>
      <c r="F141" s="18" t="str">
        <f aca="false">IF(OR($A141="",N(C141)=0),"",SUMIF('Time Log'!$C$5:$C$504,$A141,'Time Log'!$G$5:$G$504)/C141)</f>
        <v/>
      </c>
      <c r="G141" s="18" t="str">
        <f aca="false">IF($A141="","",N(Parts!$F$139))</f>
        <v/>
      </c>
      <c r="H141" s="19" t="str">
        <f aca="false">IF(OR($A141="",N(D141)=0),"",SUMIF('Time Log'!$C$5:$C$504,$A141,'Time Log'!$H$5:$H$504)*60/D141)</f>
        <v/>
      </c>
      <c r="I141" s="20" t="str">
        <f aca="false">IF(OR(H141="",N(G141)=0),"",(H141-G141)/G141)</f>
        <v/>
      </c>
      <c r="J141" s="18" t="str">
        <f aca="false">IF(H141="","",ROUNDUP(H141,0))</f>
        <v/>
      </c>
      <c r="K141" s="21" t="str">
        <f aca="false">IF($A141="","",IF(N(C141)=0,"No jobs logged yet",IF(OR(N(I141)&gt;$B$4,AND(F141&lt;&gt;"",N(E141)&gt;0,F141&gt;E141*(1+$B$4))),"Re-quote: running over","OK")))</f>
        <v/>
      </c>
    </row>
    <row r="142" customFormat="false" ht="15" hidden="false" customHeight="false" outlineLevel="0" collapsed="false">
      <c r="A142" s="21" t="str">
        <f aca="false">IF(Parts!$A$140="","",Parts!$A$140)</f>
        <v/>
      </c>
      <c r="B142" s="21" t="str">
        <f aca="false">IF($A142="","",Parts!$B$140&amp;"")</f>
        <v/>
      </c>
      <c r="C142" s="24" t="str">
        <f aca="false">IF($A142="","",COUNTIF('Time Log'!$C$5:$C$504,$A142))</f>
        <v/>
      </c>
      <c r="D142" s="18" t="str">
        <f aca="false">IF($A142="","",SUMIF('Time Log'!$C$5:$C$504,$A142,'Time Log'!$F$5:$F$504))</f>
        <v/>
      </c>
      <c r="E142" s="18" t="str">
        <f aca="false">IF($A142="","",N(Parts!$E$140))</f>
        <v/>
      </c>
      <c r="F142" s="18" t="str">
        <f aca="false">IF(OR($A142="",N(C142)=0),"",SUMIF('Time Log'!$C$5:$C$504,$A142,'Time Log'!$G$5:$G$504)/C142)</f>
        <v/>
      </c>
      <c r="G142" s="18" t="str">
        <f aca="false">IF($A142="","",N(Parts!$F$140))</f>
        <v/>
      </c>
      <c r="H142" s="19" t="str">
        <f aca="false">IF(OR($A142="",N(D142)=0),"",SUMIF('Time Log'!$C$5:$C$504,$A142,'Time Log'!$H$5:$H$504)*60/D142)</f>
        <v/>
      </c>
      <c r="I142" s="20" t="str">
        <f aca="false">IF(OR(H142="",N(G142)=0),"",(H142-G142)/G142)</f>
        <v/>
      </c>
      <c r="J142" s="18" t="str">
        <f aca="false">IF(H142="","",ROUNDUP(H142,0))</f>
        <v/>
      </c>
      <c r="K142" s="21" t="str">
        <f aca="false">IF($A142="","",IF(N(C142)=0,"No jobs logged yet",IF(OR(N(I142)&gt;$B$4,AND(F142&lt;&gt;"",N(E142)&gt;0,F142&gt;E142*(1+$B$4))),"Re-quote: running over","OK")))</f>
        <v/>
      </c>
    </row>
    <row r="143" customFormat="false" ht="15" hidden="false" customHeight="false" outlineLevel="0" collapsed="false">
      <c r="A143" s="21" t="str">
        <f aca="false">IF(Parts!$A$141="","",Parts!$A$141)</f>
        <v/>
      </c>
      <c r="B143" s="21" t="str">
        <f aca="false">IF($A143="","",Parts!$B$141&amp;"")</f>
        <v/>
      </c>
      <c r="C143" s="24" t="str">
        <f aca="false">IF($A143="","",COUNTIF('Time Log'!$C$5:$C$504,$A143))</f>
        <v/>
      </c>
      <c r="D143" s="18" t="str">
        <f aca="false">IF($A143="","",SUMIF('Time Log'!$C$5:$C$504,$A143,'Time Log'!$F$5:$F$504))</f>
        <v/>
      </c>
      <c r="E143" s="18" t="str">
        <f aca="false">IF($A143="","",N(Parts!$E$141))</f>
        <v/>
      </c>
      <c r="F143" s="18" t="str">
        <f aca="false">IF(OR($A143="",N(C143)=0),"",SUMIF('Time Log'!$C$5:$C$504,$A143,'Time Log'!$G$5:$G$504)/C143)</f>
        <v/>
      </c>
      <c r="G143" s="18" t="str">
        <f aca="false">IF($A143="","",N(Parts!$F$141))</f>
        <v/>
      </c>
      <c r="H143" s="19" t="str">
        <f aca="false">IF(OR($A143="",N(D143)=0),"",SUMIF('Time Log'!$C$5:$C$504,$A143,'Time Log'!$H$5:$H$504)*60/D143)</f>
        <v/>
      </c>
      <c r="I143" s="20" t="str">
        <f aca="false">IF(OR(H143="",N(G143)=0),"",(H143-G143)/G143)</f>
        <v/>
      </c>
      <c r="J143" s="18" t="str">
        <f aca="false">IF(H143="","",ROUNDUP(H143,0))</f>
        <v/>
      </c>
      <c r="K143" s="21" t="str">
        <f aca="false">IF($A143="","",IF(N(C143)=0,"No jobs logged yet",IF(OR(N(I143)&gt;$B$4,AND(F143&lt;&gt;"",N(E143)&gt;0,F143&gt;E143*(1+$B$4))),"Re-quote: running over","OK")))</f>
        <v/>
      </c>
    </row>
    <row r="144" customFormat="false" ht="15" hidden="false" customHeight="false" outlineLevel="0" collapsed="false">
      <c r="A144" s="21" t="str">
        <f aca="false">IF(Parts!$A$142="","",Parts!$A$142)</f>
        <v/>
      </c>
      <c r="B144" s="21" t="str">
        <f aca="false">IF($A144="","",Parts!$B$142&amp;"")</f>
        <v/>
      </c>
      <c r="C144" s="24" t="str">
        <f aca="false">IF($A144="","",COUNTIF('Time Log'!$C$5:$C$504,$A144))</f>
        <v/>
      </c>
      <c r="D144" s="18" t="str">
        <f aca="false">IF($A144="","",SUMIF('Time Log'!$C$5:$C$504,$A144,'Time Log'!$F$5:$F$504))</f>
        <v/>
      </c>
      <c r="E144" s="18" t="str">
        <f aca="false">IF($A144="","",N(Parts!$E$142))</f>
        <v/>
      </c>
      <c r="F144" s="18" t="str">
        <f aca="false">IF(OR($A144="",N(C144)=0),"",SUMIF('Time Log'!$C$5:$C$504,$A144,'Time Log'!$G$5:$G$504)/C144)</f>
        <v/>
      </c>
      <c r="G144" s="18" t="str">
        <f aca="false">IF($A144="","",N(Parts!$F$142))</f>
        <v/>
      </c>
      <c r="H144" s="19" t="str">
        <f aca="false">IF(OR($A144="",N(D144)=0),"",SUMIF('Time Log'!$C$5:$C$504,$A144,'Time Log'!$H$5:$H$504)*60/D144)</f>
        <v/>
      </c>
      <c r="I144" s="20" t="str">
        <f aca="false">IF(OR(H144="",N(G144)=0),"",(H144-G144)/G144)</f>
        <v/>
      </c>
      <c r="J144" s="18" t="str">
        <f aca="false">IF(H144="","",ROUNDUP(H144,0))</f>
        <v/>
      </c>
      <c r="K144" s="21" t="str">
        <f aca="false">IF($A144="","",IF(N(C144)=0,"No jobs logged yet",IF(OR(N(I144)&gt;$B$4,AND(F144&lt;&gt;"",N(E144)&gt;0,F144&gt;E144*(1+$B$4))),"Re-quote: running over","OK")))</f>
        <v/>
      </c>
    </row>
    <row r="145" customFormat="false" ht="15" hidden="false" customHeight="false" outlineLevel="0" collapsed="false">
      <c r="A145" s="21" t="str">
        <f aca="false">IF(Parts!$A$143="","",Parts!$A$143)</f>
        <v/>
      </c>
      <c r="B145" s="21" t="str">
        <f aca="false">IF($A145="","",Parts!$B$143&amp;"")</f>
        <v/>
      </c>
      <c r="C145" s="24" t="str">
        <f aca="false">IF($A145="","",COUNTIF('Time Log'!$C$5:$C$504,$A145))</f>
        <v/>
      </c>
      <c r="D145" s="18" t="str">
        <f aca="false">IF($A145="","",SUMIF('Time Log'!$C$5:$C$504,$A145,'Time Log'!$F$5:$F$504))</f>
        <v/>
      </c>
      <c r="E145" s="18" t="str">
        <f aca="false">IF($A145="","",N(Parts!$E$143))</f>
        <v/>
      </c>
      <c r="F145" s="18" t="str">
        <f aca="false">IF(OR($A145="",N(C145)=0),"",SUMIF('Time Log'!$C$5:$C$504,$A145,'Time Log'!$G$5:$G$504)/C145)</f>
        <v/>
      </c>
      <c r="G145" s="18" t="str">
        <f aca="false">IF($A145="","",N(Parts!$F$143))</f>
        <v/>
      </c>
      <c r="H145" s="19" t="str">
        <f aca="false">IF(OR($A145="",N(D145)=0),"",SUMIF('Time Log'!$C$5:$C$504,$A145,'Time Log'!$H$5:$H$504)*60/D145)</f>
        <v/>
      </c>
      <c r="I145" s="20" t="str">
        <f aca="false">IF(OR(H145="",N(G145)=0),"",(H145-G145)/G145)</f>
        <v/>
      </c>
      <c r="J145" s="18" t="str">
        <f aca="false">IF(H145="","",ROUNDUP(H145,0))</f>
        <v/>
      </c>
      <c r="K145" s="21" t="str">
        <f aca="false">IF($A145="","",IF(N(C145)=0,"No jobs logged yet",IF(OR(N(I145)&gt;$B$4,AND(F145&lt;&gt;"",N(E145)&gt;0,F145&gt;E145*(1+$B$4))),"Re-quote: running over","OK")))</f>
        <v/>
      </c>
    </row>
    <row r="146" customFormat="false" ht="15" hidden="false" customHeight="false" outlineLevel="0" collapsed="false">
      <c r="A146" s="21" t="str">
        <f aca="false">IF(Parts!$A$144="","",Parts!$A$144)</f>
        <v/>
      </c>
      <c r="B146" s="21" t="str">
        <f aca="false">IF($A146="","",Parts!$B$144&amp;"")</f>
        <v/>
      </c>
      <c r="C146" s="24" t="str">
        <f aca="false">IF($A146="","",COUNTIF('Time Log'!$C$5:$C$504,$A146))</f>
        <v/>
      </c>
      <c r="D146" s="18" t="str">
        <f aca="false">IF($A146="","",SUMIF('Time Log'!$C$5:$C$504,$A146,'Time Log'!$F$5:$F$504))</f>
        <v/>
      </c>
      <c r="E146" s="18" t="str">
        <f aca="false">IF($A146="","",N(Parts!$E$144))</f>
        <v/>
      </c>
      <c r="F146" s="18" t="str">
        <f aca="false">IF(OR($A146="",N(C146)=0),"",SUMIF('Time Log'!$C$5:$C$504,$A146,'Time Log'!$G$5:$G$504)/C146)</f>
        <v/>
      </c>
      <c r="G146" s="18" t="str">
        <f aca="false">IF($A146="","",N(Parts!$F$144))</f>
        <v/>
      </c>
      <c r="H146" s="19" t="str">
        <f aca="false">IF(OR($A146="",N(D146)=0),"",SUMIF('Time Log'!$C$5:$C$504,$A146,'Time Log'!$H$5:$H$504)*60/D146)</f>
        <v/>
      </c>
      <c r="I146" s="20" t="str">
        <f aca="false">IF(OR(H146="",N(G146)=0),"",(H146-G146)/G146)</f>
        <v/>
      </c>
      <c r="J146" s="18" t="str">
        <f aca="false">IF(H146="","",ROUNDUP(H146,0))</f>
        <v/>
      </c>
      <c r="K146" s="21" t="str">
        <f aca="false">IF($A146="","",IF(N(C146)=0,"No jobs logged yet",IF(OR(N(I146)&gt;$B$4,AND(F146&lt;&gt;"",N(E146)&gt;0,F146&gt;E146*(1+$B$4))),"Re-quote: running over","OK")))</f>
        <v/>
      </c>
    </row>
    <row r="147" customFormat="false" ht="15" hidden="false" customHeight="false" outlineLevel="0" collapsed="false">
      <c r="A147" s="21" t="str">
        <f aca="false">IF(Parts!$A$145="","",Parts!$A$145)</f>
        <v/>
      </c>
      <c r="B147" s="21" t="str">
        <f aca="false">IF($A147="","",Parts!$B$145&amp;"")</f>
        <v/>
      </c>
      <c r="C147" s="24" t="str">
        <f aca="false">IF($A147="","",COUNTIF('Time Log'!$C$5:$C$504,$A147))</f>
        <v/>
      </c>
      <c r="D147" s="18" t="str">
        <f aca="false">IF($A147="","",SUMIF('Time Log'!$C$5:$C$504,$A147,'Time Log'!$F$5:$F$504))</f>
        <v/>
      </c>
      <c r="E147" s="18" t="str">
        <f aca="false">IF($A147="","",N(Parts!$E$145))</f>
        <v/>
      </c>
      <c r="F147" s="18" t="str">
        <f aca="false">IF(OR($A147="",N(C147)=0),"",SUMIF('Time Log'!$C$5:$C$504,$A147,'Time Log'!$G$5:$G$504)/C147)</f>
        <v/>
      </c>
      <c r="G147" s="18" t="str">
        <f aca="false">IF($A147="","",N(Parts!$F$145))</f>
        <v/>
      </c>
      <c r="H147" s="19" t="str">
        <f aca="false">IF(OR($A147="",N(D147)=0),"",SUMIF('Time Log'!$C$5:$C$504,$A147,'Time Log'!$H$5:$H$504)*60/D147)</f>
        <v/>
      </c>
      <c r="I147" s="20" t="str">
        <f aca="false">IF(OR(H147="",N(G147)=0),"",(H147-G147)/G147)</f>
        <v/>
      </c>
      <c r="J147" s="18" t="str">
        <f aca="false">IF(H147="","",ROUNDUP(H147,0))</f>
        <v/>
      </c>
      <c r="K147" s="21" t="str">
        <f aca="false">IF($A147="","",IF(N(C147)=0,"No jobs logged yet",IF(OR(N(I147)&gt;$B$4,AND(F147&lt;&gt;"",N(E147)&gt;0,F147&gt;E147*(1+$B$4))),"Re-quote: running over","OK")))</f>
        <v/>
      </c>
    </row>
    <row r="148" customFormat="false" ht="15" hidden="false" customHeight="false" outlineLevel="0" collapsed="false">
      <c r="A148" s="21" t="str">
        <f aca="false">IF(Parts!$A$146="","",Parts!$A$146)</f>
        <v/>
      </c>
      <c r="B148" s="21" t="str">
        <f aca="false">IF($A148="","",Parts!$B$146&amp;"")</f>
        <v/>
      </c>
      <c r="C148" s="24" t="str">
        <f aca="false">IF($A148="","",COUNTIF('Time Log'!$C$5:$C$504,$A148))</f>
        <v/>
      </c>
      <c r="D148" s="18" t="str">
        <f aca="false">IF($A148="","",SUMIF('Time Log'!$C$5:$C$504,$A148,'Time Log'!$F$5:$F$504))</f>
        <v/>
      </c>
      <c r="E148" s="18" t="str">
        <f aca="false">IF($A148="","",N(Parts!$E$146))</f>
        <v/>
      </c>
      <c r="F148" s="18" t="str">
        <f aca="false">IF(OR($A148="",N(C148)=0),"",SUMIF('Time Log'!$C$5:$C$504,$A148,'Time Log'!$G$5:$G$504)/C148)</f>
        <v/>
      </c>
      <c r="G148" s="18" t="str">
        <f aca="false">IF($A148="","",N(Parts!$F$146))</f>
        <v/>
      </c>
      <c r="H148" s="19" t="str">
        <f aca="false">IF(OR($A148="",N(D148)=0),"",SUMIF('Time Log'!$C$5:$C$504,$A148,'Time Log'!$H$5:$H$504)*60/D148)</f>
        <v/>
      </c>
      <c r="I148" s="20" t="str">
        <f aca="false">IF(OR(H148="",N(G148)=0),"",(H148-G148)/G148)</f>
        <v/>
      </c>
      <c r="J148" s="18" t="str">
        <f aca="false">IF(H148="","",ROUNDUP(H148,0))</f>
        <v/>
      </c>
      <c r="K148" s="21" t="str">
        <f aca="false">IF($A148="","",IF(N(C148)=0,"No jobs logged yet",IF(OR(N(I148)&gt;$B$4,AND(F148&lt;&gt;"",N(E148)&gt;0,F148&gt;E148*(1+$B$4))),"Re-quote: running over","OK")))</f>
        <v/>
      </c>
    </row>
    <row r="149" customFormat="false" ht="15" hidden="false" customHeight="false" outlineLevel="0" collapsed="false">
      <c r="A149" s="21" t="str">
        <f aca="false">IF(Parts!$A$147="","",Parts!$A$147)</f>
        <v/>
      </c>
      <c r="B149" s="21" t="str">
        <f aca="false">IF($A149="","",Parts!$B$147&amp;"")</f>
        <v/>
      </c>
      <c r="C149" s="24" t="str">
        <f aca="false">IF($A149="","",COUNTIF('Time Log'!$C$5:$C$504,$A149))</f>
        <v/>
      </c>
      <c r="D149" s="18" t="str">
        <f aca="false">IF($A149="","",SUMIF('Time Log'!$C$5:$C$504,$A149,'Time Log'!$F$5:$F$504))</f>
        <v/>
      </c>
      <c r="E149" s="18" t="str">
        <f aca="false">IF($A149="","",N(Parts!$E$147))</f>
        <v/>
      </c>
      <c r="F149" s="18" t="str">
        <f aca="false">IF(OR($A149="",N(C149)=0),"",SUMIF('Time Log'!$C$5:$C$504,$A149,'Time Log'!$G$5:$G$504)/C149)</f>
        <v/>
      </c>
      <c r="G149" s="18" t="str">
        <f aca="false">IF($A149="","",N(Parts!$F$147))</f>
        <v/>
      </c>
      <c r="H149" s="19" t="str">
        <f aca="false">IF(OR($A149="",N(D149)=0),"",SUMIF('Time Log'!$C$5:$C$504,$A149,'Time Log'!$H$5:$H$504)*60/D149)</f>
        <v/>
      </c>
      <c r="I149" s="20" t="str">
        <f aca="false">IF(OR(H149="",N(G149)=0),"",(H149-G149)/G149)</f>
        <v/>
      </c>
      <c r="J149" s="18" t="str">
        <f aca="false">IF(H149="","",ROUNDUP(H149,0))</f>
        <v/>
      </c>
      <c r="K149" s="21" t="str">
        <f aca="false">IF($A149="","",IF(N(C149)=0,"No jobs logged yet",IF(OR(N(I149)&gt;$B$4,AND(F149&lt;&gt;"",N(E149)&gt;0,F149&gt;E149*(1+$B$4))),"Re-quote: running over","OK")))</f>
        <v/>
      </c>
    </row>
    <row r="150" customFormat="false" ht="15" hidden="false" customHeight="false" outlineLevel="0" collapsed="false">
      <c r="A150" s="21" t="str">
        <f aca="false">IF(Parts!$A$148="","",Parts!$A$148)</f>
        <v/>
      </c>
      <c r="B150" s="21" t="str">
        <f aca="false">IF($A150="","",Parts!$B$148&amp;"")</f>
        <v/>
      </c>
      <c r="C150" s="24" t="str">
        <f aca="false">IF($A150="","",COUNTIF('Time Log'!$C$5:$C$504,$A150))</f>
        <v/>
      </c>
      <c r="D150" s="18" t="str">
        <f aca="false">IF($A150="","",SUMIF('Time Log'!$C$5:$C$504,$A150,'Time Log'!$F$5:$F$504))</f>
        <v/>
      </c>
      <c r="E150" s="18" t="str">
        <f aca="false">IF($A150="","",N(Parts!$E$148))</f>
        <v/>
      </c>
      <c r="F150" s="18" t="str">
        <f aca="false">IF(OR($A150="",N(C150)=0),"",SUMIF('Time Log'!$C$5:$C$504,$A150,'Time Log'!$G$5:$G$504)/C150)</f>
        <v/>
      </c>
      <c r="G150" s="18" t="str">
        <f aca="false">IF($A150="","",N(Parts!$F$148))</f>
        <v/>
      </c>
      <c r="H150" s="19" t="str">
        <f aca="false">IF(OR($A150="",N(D150)=0),"",SUMIF('Time Log'!$C$5:$C$504,$A150,'Time Log'!$H$5:$H$504)*60/D150)</f>
        <v/>
      </c>
      <c r="I150" s="20" t="str">
        <f aca="false">IF(OR(H150="",N(G150)=0),"",(H150-G150)/G150)</f>
        <v/>
      </c>
      <c r="J150" s="18" t="str">
        <f aca="false">IF(H150="","",ROUNDUP(H150,0))</f>
        <v/>
      </c>
      <c r="K150" s="21" t="str">
        <f aca="false">IF($A150="","",IF(N(C150)=0,"No jobs logged yet",IF(OR(N(I150)&gt;$B$4,AND(F150&lt;&gt;"",N(E150)&gt;0,F150&gt;E150*(1+$B$4))),"Re-quote: running over","OK")))</f>
        <v/>
      </c>
    </row>
    <row r="151" customFormat="false" ht="15" hidden="false" customHeight="false" outlineLevel="0" collapsed="false">
      <c r="A151" s="21" t="str">
        <f aca="false">IF(Parts!$A$149="","",Parts!$A$149)</f>
        <v/>
      </c>
      <c r="B151" s="21" t="str">
        <f aca="false">IF($A151="","",Parts!$B$149&amp;"")</f>
        <v/>
      </c>
      <c r="C151" s="24" t="str">
        <f aca="false">IF($A151="","",COUNTIF('Time Log'!$C$5:$C$504,$A151))</f>
        <v/>
      </c>
      <c r="D151" s="18" t="str">
        <f aca="false">IF($A151="","",SUMIF('Time Log'!$C$5:$C$504,$A151,'Time Log'!$F$5:$F$504))</f>
        <v/>
      </c>
      <c r="E151" s="18" t="str">
        <f aca="false">IF($A151="","",N(Parts!$E$149))</f>
        <v/>
      </c>
      <c r="F151" s="18" t="str">
        <f aca="false">IF(OR($A151="",N(C151)=0),"",SUMIF('Time Log'!$C$5:$C$504,$A151,'Time Log'!$G$5:$G$504)/C151)</f>
        <v/>
      </c>
      <c r="G151" s="18" t="str">
        <f aca="false">IF($A151="","",N(Parts!$F$149))</f>
        <v/>
      </c>
      <c r="H151" s="19" t="str">
        <f aca="false">IF(OR($A151="",N(D151)=0),"",SUMIF('Time Log'!$C$5:$C$504,$A151,'Time Log'!$H$5:$H$504)*60/D151)</f>
        <v/>
      </c>
      <c r="I151" s="20" t="str">
        <f aca="false">IF(OR(H151="",N(G151)=0),"",(H151-G151)/G151)</f>
        <v/>
      </c>
      <c r="J151" s="18" t="str">
        <f aca="false">IF(H151="","",ROUNDUP(H151,0))</f>
        <v/>
      </c>
      <c r="K151" s="21" t="str">
        <f aca="false">IF($A151="","",IF(N(C151)=0,"No jobs logged yet",IF(OR(N(I151)&gt;$B$4,AND(F151&lt;&gt;"",N(E151)&gt;0,F151&gt;E151*(1+$B$4))),"Re-quote: running over","OK")))</f>
        <v/>
      </c>
    </row>
    <row r="152" customFormat="false" ht="15" hidden="false" customHeight="false" outlineLevel="0" collapsed="false">
      <c r="A152" s="21" t="str">
        <f aca="false">IF(Parts!$A$150="","",Parts!$A$150)</f>
        <v/>
      </c>
      <c r="B152" s="21" t="str">
        <f aca="false">IF($A152="","",Parts!$B$150&amp;"")</f>
        <v/>
      </c>
      <c r="C152" s="24" t="str">
        <f aca="false">IF($A152="","",COUNTIF('Time Log'!$C$5:$C$504,$A152))</f>
        <v/>
      </c>
      <c r="D152" s="18" t="str">
        <f aca="false">IF($A152="","",SUMIF('Time Log'!$C$5:$C$504,$A152,'Time Log'!$F$5:$F$504))</f>
        <v/>
      </c>
      <c r="E152" s="18" t="str">
        <f aca="false">IF($A152="","",N(Parts!$E$150))</f>
        <v/>
      </c>
      <c r="F152" s="18" t="str">
        <f aca="false">IF(OR($A152="",N(C152)=0),"",SUMIF('Time Log'!$C$5:$C$504,$A152,'Time Log'!$G$5:$G$504)/C152)</f>
        <v/>
      </c>
      <c r="G152" s="18" t="str">
        <f aca="false">IF($A152="","",N(Parts!$F$150))</f>
        <v/>
      </c>
      <c r="H152" s="19" t="str">
        <f aca="false">IF(OR($A152="",N(D152)=0),"",SUMIF('Time Log'!$C$5:$C$504,$A152,'Time Log'!$H$5:$H$504)*60/D152)</f>
        <v/>
      </c>
      <c r="I152" s="20" t="str">
        <f aca="false">IF(OR(H152="",N(G152)=0),"",(H152-G152)/G152)</f>
        <v/>
      </c>
      <c r="J152" s="18" t="str">
        <f aca="false">IF(H152="","",ROUNDUP(H152,0))</f>
        <v/>
      </c>
      <c r="K152" s="21" t="str">
        <f aca="false">IF($A152="","",IF(N(C152)=0,"No jobs logged yet",IF(OR(N(I152)&gt;$B$4,AND(F152&lt;&gt;"",N(E152)&gt;0,F152&gt;E152*(1+$B$4))),"Re-quote: running over","OK")))</f>
        <v/>
      </c>
    </row>
    <row r="153" customFormat="false" ht="15" hidden="false" customHeight="false" outlineLevel="0" collapsed="false">
      <c r="A153" s="21" t="str">
        <f aca="false">IF(Parts!$A$151="","",Parts!$A$151)</f>
        <v/>
      </c>
      <c r="B153" s="21" t="str">
        <f aca="false">IF($A153="","",Parts!$B$151&amp;"")</f>
        <v/>
      </c>
      <c r="C153" s="24" t="str">
        <f aca="false">IF($A153="","",COUNTIF('Time Log'!$C$5:$C$504,$A153))</f>
        <v/>
      </c>
      <c r="D153" s="18" t="str">
        <f aca="false">IF($A153="","",SUMIF('Time Log'!$C$5:$C$504,$A153,'Time Log'!$F$5:$F$504))</f>
        <v/>
      </c>
      <c r="E153" s="18" t="str">
        <f aca="false">IF($A153="","",N(Parts!$E$151))</f>
        <v/>
      </c>
      <c r="F153" s="18" t="str">
        <f aca="false">IF(OR($A153="",N(C153)=0),"",SUMIF('Time Log'!$C$5:$C$504,$A153,'Time Log'!$G$5:$G$504)/C153)</f>
        <v/>
      </c>
      <c r="G153" s="18" t="str">
        <f aca="false">IF($A153="","",N(Parts!$F$151))</f>
        <v/>
      </c>
      <c r="H153" s="19" t="str">
        <f aca="false">IF(OR($A153="",N(D153)=0),"",SUMIF('Time Log'!$C$5:$C$504,$A153,'Time Log'!$H$5:$H$504)*60/D153)</f>
        <v/>
      </c>
      <c r="I153" s="20" t="str">
        <f aca="false">IF(OR(H153="",N(G153)=0),"",(H153-G153)/G153)</f>
        <v/>
      </c>
      <c r="J153" s="18" t="str">
        <f aca="false">IF(H153="","",ROUNDUP(H153,0))</f>
        <v/>
      </c>
      <c r="K153" s="21" t="str">
        <f aca="false">IF($A153="","",IF(N(C153)=0,"No jobs logged yet",IF(OR(N(I153)&gt;$B$4,AND(F153&lt;&gt;"",N(E153)&gt;0,F153&gt;E153*(1+$B$4))),"Re-quote: running over","OK")))</f>
        <v/>
      </c>
    </row>
    <row r="154" customFormat="false" ht="15" hidden="false" customHeight="false" outlineLevel="0" collapsed="false">
      <c r="A154" s="21" t="str">
        <f aca="false">IF(Parts!$A$152="","",Parts!$A$152)</f>
        <v/>
      </c>
      <c r="B154" s="21" t="str">
        <f aca="false">IF($A154="","",Parts!$B$152&amp;"")</f>
        <v/>
      </c>
      <c r="C154" s="24" t="str">
        <f aca="false">IF($A154="","",COUNTIF('Time Log'!$C$5:$C$504,$A154))</f>
        <v/>
      </c>
      <c r="D154" s="18" t="str">
        <f aca="false">IF($A154="","",SUMIF('Time Log'!$C$5:$C$504,$A154,'Time Log'!$F$5:$F$504))</f>
        <v/>
      </c>
      <c r="E154" s="18" t="str">
        <f aca="false">IF($A154="","",N(Parts!$E$152))</f>
        <v/>
      </c>
      <c r="F154" s="18" t="str">
        <f aca="false">IF(OR($A154="",N(C154)=0),"",SUMIF('Time Log'!$C$5:$C$504,$A154,'Time Log'!$G$5:$G$504)/C154)</f>
        <v/>
      </c>
      <c r="G154" s="18" t="str">
        <f aca="false">IF($A154="","",N(Parts!$F$152))</f>
        <v/>
      </c>
      <c r="H154" s="19" t="str">
        <f aca="false">IF(OR($A154="",N(D154)=0),"",SUMIF('Time Log'!$C$5:$C$504,$A154,'Time Log'!$H$5:$H$504)*60/D154)</f>
        <v/>
      </c>
      <c r="I154" s="20" t="str">
        <f aca="false">IF(OR(H154="",N(G154)=0),"",(H154-G154)/G154)</f>
        <v/>
      </c>
      <c r="J154" s="18" t="str">
        <f aca="false">IF(H154="","",ROUNDUP(H154,0))</f>
        <v/>
      </c>
      <c r="K154" s="21" t="str">
        <f aca="false">IF($A154="","",IF(N(C154)=0,"No jobs logged yet",IF(OR(N(I154)&gt;$B$4,AND(F154&lt;&gt;"",N(E154)&gt;0,F154&gt;E154*(1+$B$4))),"Re-quote: running over","OK")))</f>
        <v/>
      </c>
    </row>
    <row r="155" customFormat="false" ht="15" hidden="false" customHeight="false" outlineLevel="0" collapsed="false">
      <c r="A155" s="21" t="str">
        <f aca="false">IF(Parts!$A$153="","",Parts!$A$153)</f>
        <v/>
      </c>
      <c r="B155" s="21" t="str">
        <f aca="false">IF($A155="","",Parts!$B$153&amp;"")</f>
        <v/>
      </c>
      <c r="C155" s="24" t="str">
        <f aca="false">IF($A155="","",COUNTIF('Time Log'!$C$5:$C$504,$A155))</f>
        <v/>
      </c>
      <c r="D155" s="18" t="str">
        <f aca="false">IF($A155="","",SUMIF('Time Log'!$C$5:$C$504,$A155,'Time Log'!$F$5:$F$504))</f>
        <v/>
      </c>
      <c r="E155" s="18" t="str">
        <f aca="false">IF($A155="","",N(Parts!$E$153))</f>
        <v/>
      </c>
      <c r="F155" s="18" t="str">
        <f aca="false">IF(OR($A155="",N(C155)=0),"",SUMIF('Time Log'!$C$5:$C$504,$A155,'Time Log'!$G$5:$G$504)/C155)</f>
        <v/>
      </c>
      <c r="G155" s="18" t="str">
        <f aca="false">IF($A155="","",N(Parts!$F$153))</f>
        <v/>
      </c>
      <c r="H155" s="19" t="str">
        <f aca="false">IF(OR($A155="",N(D155)=0),"",SUMIF('Time Log'!$C$5:$C$504,$A155,'Time Log'!$H$5:$H$504)*60/D155)</f>
        <v/>
      </c>
      <c r="I155" s="20" t="str">
        <f aca="false">IF(OR(H155="",N(G155)=0),"",(H155-G155)/G155)</f>
        <v/>
      </c>
      <c r="J155" s="18" t="str">
        <f aca="false">IF(H155="","",ROUNDUP(H155,0))</f>
        <v/>
      </c>
      <c r="K155" s="21" t="str">
        <f aca="false">IF($A155="","",IF(N(C155)=0,"No jobs logged yet",IF(OR(N(I155)&gt;$B$4,AND(F155&lt;&gt;"",N(E155)&gt;0,F155&gt;E155*(1+$B$4))),"Re-quote: running over","OK")))</f>
        <v/>
      </c>
    </row>
    <row r="156" customFormat="false" ht="15" hidden="false" customHeight="false" outlineLevel="0" collapsed="false">
      <c r="A156" s="21" t="str">
        <f aca="false">IF(Parts!$A$154="","",Parts!$A$154)</f>
        <v/>
      </c>
      <c r="B156" s="21" t="str">
        <f aca="false">IF($A156="","",Parts!$B$154&amp;"")</f>
        <v/>
      </c>
      <c r="C156" s="24" t="str">
        <f aca="false">IF($A156="","",COUNTIF('Time Log'!$C$5:$C$504,$A156))</f>
        <v/>
      </c>
      <c r="D156" s="18" t="str">
        <f aca="false">IF($A156="","",SUMIF('Time Log'!$C$5:$C$504,$A156,'Time Log'!$F$5:$F$504))</f>
        <v/>
      </c>
      <c r="E156" s="18" t="str">
        <f aca="false">IF($A156="","",N(Parts!$E$154))</f>
        <v/>
      </c>
      <c r="F156" s="18" t="str">
        <f aca="false">IF(OR($A156="",N(C156)=0),"",SUMIF('Time Log'!$C$5:$C$504,$A156,'Time Log'!$G$5:$G$504)/C156)</f>
        <v/>
      </c>
      <c r="G156" s="18" t="str">
        <f aca="false">IF($A156="","",N(Parts!$F$154))</f>
        <v/>
      </c>
      <c r="H156" s="19" t="str">
        <f aca="false">IF(OR($A156="",N(D156)=0),"",SUMIF('Time Log'!$C$5:$C$504,$A156,'Time Log'!$H$5:$H$504)*60/D156)</f>
        <v/>
      </c>
      <c r="I156" s="20" t="str">
        <f aca="false">IF(OR(H156="",N(G156)=0),"",(H156-G156)/G156)</f>
        <v/>
      </c>
      <c r="J156" s="18" t="str">
        <f aca="false">IF(H156="","",ROUNDUP(H156,0))</f>
        <v/>
      </c>
      <c r="K156" s="21" t="str">
        <f aca="false">IF($A156="","",IF(N(C156)=0,"No jobs logged yet",IF(OR(N(I156)&gt;$B$4,AND(F156&lt;&gt;"",N(E156)&gt;0,F156&gt;E156*(1+$B$4))),"Re-quote: running over","OK")))</f>
        <v/>
      </c>
    </row>
    <row r="157" customFormat="false" ht="15" hidden="false" customHeight="false" outlineLevel="0" collapsed="false">
      <c r="A157" s="21" t="str">
        <f aca="false">IF(Parts!$A$155="","",Parts!$A$155)</f>
        <v/>
      </c>
      <c r="B157" s="21" t="str">
        <f aca="false">IF($A157="","",Parts!$B$155&amp;"")</f>
        <v/>
      </c>
      <c r="C157" s="24" t="str">
        <f aca="false">IF($A157="","",COUNTIF('Time Log'!$C$5:$C$504,$A157))</f>
        <v/>
      </c>
      <c r="D157" s="18" t="str">
        <f aca="false">IF($A157="","",SUMIF('Time Log'!$C$5:$C$504,$A157,'Time Log'!$F$5:$F$504))</f>
        <v/>
      </c>
      <c r="E157" s="18" t="str">
        <f aca="false">IF($A157="","",N(Parts!$E$155))</f>
        <v/>
      </c>
      <c r="F157" s="18" t="str">
        <f aca="false">IF(OR($A157="",N(C157)=0),"",SUMIF('Time Log'!$C$5:$C$504,$A157,'Time Log'!$G$5:$G$504)/C157)</f>
        <v/>
      </c>
      <c r="G157" s="18" t="str">
        <f aca="false">IF($A157="","",N(Parts!$F$155))</f>
        <v/>
      </c>
      <c r="H157" s="19" t="str">
        <f aca="false">IF(OR($A157="",N(D157)=0),"",SUMIF('Time Log'!$C$5:$C$504,$A157,'Time Log'!$H$5:$H$504)*60/D157)</f>
        <v/>
      </c>
      <c r="I157" s="20" t="str">
        <f aca="false">IF(OR(H157="",N(G157)=0),"",(H157-G157)/G157)</f>
        <v/>
      </c>
      <c r="J157" s="18" t="str">
        <f aca="false">IF(H157="","",ROUNDUP(H157,0))</f>
        <v/>
      </c>
      <c r="K157" s="21" t="str">
        <f aca="false">IF($A157="","",IF(N(C157)=0,"No jobs logged yet",IF(OR(N(I157)&gt;$B$4,AND(F157&lt;&gt;"",N(E157)&gt;0,F157&gt;E157*(1+$B$4))),"Re-quote: running over","OK")))</f>
        <v/>
      </c>
    </row>
    <row r="158" customFormat="false" ht="15" hidden="false" customHeight="false" outlineLevel="0" collapsed="false">
      <c r="A158" s="21" t="str">
        <f aca="false">IF(Parts!$A$156="","",Parts!$A$156)</f>
        <v/>
      </c>
      <c r="B158" s="21" t="str">
        <f aca="false">IF($A158="","",Parts!$B$156&amp;"")</f>
        <v/>
      </c>
      <c r="C158" s="24" t="str">
        <f aca="false">IF($A158="","",COUNTIF('Time Log'!$C$5:$C$504,$A158))</f>
        <v/>
      </c>
      <c r="D158" s="18" t="str">
        <f aca="false">IF($A158="","",SUMIF('Time Log'!$C$5:$C$504,$A158,'Time Log'!$F$5:$F$504))</f>
        <v/>
      </c>
      <c r="E158" s="18" t="str">
        <f aca="false">IF($A158="","",N(Parts!$E$156))</f>
        <v/>
      </c>
      <c r="F158" s="18" t="str">
        <f aca="false">IF(OR($A158="",N(C158)=0),"",SUMIF('Time Log'!$C$5:$C$504,$A158,'Time Log'!$G$5:$G$504)/C158)</f>
        <v/>
      </c>
      <c r="G158" s="18" t="str">
        <f aca="false">IF($A158="","",N(Parts!$F$156))</f>
        <v/>
      </c>
      <c r="H158" s="19" t="str">
        <f aca="false">IF(OR($A158="",N(D158)=0),"",SUMIF('Time Log'!$C$5:$C$504,$A158,'Time Log'!$H$5:$H$504)*60/D158)</f>
        <v/>
      </c>
      <c r="I158" s="20" t="str">
        <f aca="false">IF(OR(H158="",N(G158)=0),"",(H158-G158)/G158)</f>
        <v/>
      </c>
      <c r="J158" s="18" t="str">
        <f aca="false">IF(H158="","",ROUNDUP(H158,0))</f>
        <v/>
      </c>
      <c r="K158" s="21" t="str">
        <f aca="false">IF($A158="","",IF(N(C158)=0,"No jobs logged yet",IF(OR(N(I158)&gt;$B$4,AND(F158&lt;&gt;"",N(E158)&gt;0,F158&gt;E158*(1+$B$4))),"Re-quote: running over","OK")))</f>
        <v/>
      </c>
    </row>
    <row r="159" customFormat="false" ht="15" hidden="false" customHeight="false" outlineLevel="0" collapsed="false">
      <c r="A159" s="21" t="str">
        <f aca="false">IF(Parts!$A$157="","",Parts!$A$157)</f>
        <v/>
      </c>
      <c r="B159" s="21" t="str">
        <f aca="false">IF($A159="","",Parts!$B$157&amp;"")</f>
        <v/>
      </c>
      <c r="C159" s="24" t="str">
        <f aca="false">IF($A159="","",COUNTIF('Time Log'!$C$5:$C$504,$A159))</f>
        <v/>
      </c>
      <c r="D159" s="18" t="str">
        <f aca="false">IF($A159="","",SUMIF('Time Log'!$C$5:$C$504,$A159,'Time Log'!$F$5:$F$504))</f>
        <v/>
      </c>
      <c r="E159" s="18" t="str">
        <f aca="false">IF($A159="","",N(Parts!$E$157))</f>
        <v/>
      </c>
      <c r="F159" s="18" t="str">
        <f aca="false">IF(OR($A159="",N(C159)=0),"",SUMIF('Time Log'!$C$5:$C$504,$A159,'Time Log'!$G$5:$G$504)/C159)</f>
        <v/>
      </c>
      <c r="G159" s="18" t="str">
        <f aca="false">IF($A159="","",N(Parts!$F$157))</f>
        <v/>
      </c>
      <c r="H159" s="19" t="str">
        <f aca="false">IF(OR($A159="",N(D159)=0),"",SUMIF('Time Log'!$C$5:$C$504,$A159,'Time Log'!$H$5:$H$504)*60/D159)</f>
        <v/>
      </c>
      <c r="I159" s="20" t="str">
        <f aca="false">IF(OR(H159="",N(G159)=0),"",(H159-G159)/G159)</f>
        <v/>
      </c>
      <c r="J159" s="18" t="str">
        <f aca="false">IF(H159="","",ROUNDUP(H159,0))</f>
        <v/>
      </c>
      <c r="K159" s="21" t="str">
        <f aca="false">IF($A159="","",IF(N(C159)=0,"No jobs logged yet",IF(OR(N(I159)&gt;$B$4,AND(F159&lt;&gt;"",N(E159)&gt;0,F159&gt;E159*(1+$B$4))),"Re-quote: running over","OK")))</f>
        <v/>
      </c>
    </row>
    <row r="160" customFormat="false" ht="15" hidden="false" customHeight="false" outlineLevel="0" collapsed="false">
      <c r="A160" s="21" t="str">
        <f aca="false">IF(Parts!$A$158="","",Parts!$A$158)</f>
        <v/>
      </c>
      <c r="B160" s="21" t="str">
        <f aca="false">IF($A160="","",Parts!$B$158&amp;"")</f>
        <v/>
      </c>
      <c r="C160" s="24" t="str">
        <f aca="false">IF($A160="","",COUNTIF('Time Log'!$C$5:$C$504,$A160))</f>
        <v/>
      </c>
      <c r="D160" s="18" t="str">
        <f aca="false">IF($A160="","",SUMIF('Time Log'!$C$5:$C$504,$A160,'Time Log'!$F$5:$F$504))</f>
        <v/>
      </c>
      <c r="E160" s="18" t="str">
        <f aca="false">IF($A160="","",N(Parts!$E$158))</f>
        <v/>
      </c>
      <c r="F160" s="18" t="str">
        <f aca="false">IF(OR($A160="",N(C160)=0),"",SUMIF('Time Log'!$C$5:$C$504,$A160,'Time Log'!$G$5:$G$504)/C160)</f>
        <v/>
      </c>
      <c r="G160" s="18" t="str">
        <f aca="false">IF($A160="","",N(Parts!$F$158))</f>
        <v/>
      </c>
      <c r="H160" s="19" t="str">
        <f aca="false">IF(OR($A160="",N(D160)=0),"",SUMIF('Time Log'!$C$5:$C$504,$A160,'Time Log'!$H$5:$H$504)*60/D160)</f>
        <v/>
      </c>
      <c r="I160" s="20" t="str">
        <f aca="false">IF(OR(H160="",N(G160)=0),"",(H160-G160)/G160)</f>
        <v/>
      </c>
      <c r="J160" s="18" t="str">
        <f aca="false">IF(H160="","",ROUNDUP(H160,0))</f>
        <v/>
      </c>
      <c r="K160" s="21" t="str">
        <f aca="false">IF($A160="","",IF(N(C160)=0,"No jobs logged yet",IF(OR(N(I160)&gt;$B$4,AND(F160&lt;&gt;"",N(E160)&gt;0,F160&gt;E160*(1+$B$4))),"Re-quote: running over","OK")))</f>
        <v/>
      </c>
    </row>
    <row r="161" customFormat="false" ht="15" hidden="false" customHeight="false" outlineLevel="0" collapsed="false">
      <c r="A161" s="21" t="str">
        <f aca="false">IF(Parts!$A$159="","",Parts!$A$159)</f>
        <v/>
      </c>
      <c r="B161" s="21" t="str">
        <f aca="false">IF($A161="","",Parts!$B$159&amp;"")</f>
        <v/>
      </c>
      <c r="C161" s="24" t="str">
        <f aca="false">IF($A161="","",COUNTIF('Time Log'!$C$5:$C$504,$A161))</f>
        <v/>
      </c>
      <c r="D161" s="18" t="str">
        <f aca="false">IF($A161="","",SUMIF('Time Log'!$C$5:$C$504,$A161,'Time Log'!$F$5:$F$504))</f>
        <v/>
      </c>
      <c r="E161" s="18" t="str">
        <f aca="false">IF($A161="","",N(Parts!$E$159))</f>
        <v/>
      </c>
      <c r="F161" s="18" t="str">
        <f aca="false">IF(OR($A161="",N(C161)=0),"",SUMIF('Time Log'!$C$5:$C$504,$A161,'Time Log'!$G$5:$G$504)/C161)</f>
        <v/>
      </c>
      <c r="G161" s="18" t="str">
        <f aca="false">IF($A161="","",N(Parts!$F$159))</f>
        <v/>
      </c>
      <c r="H161" s="19" t="str">
        <f aca="false">IF(OR($A161="",N(D161)=0),"",SUMIF('Time Log'!$C$5:$C$504,$A161,'Time Log'!$H$5:$H$504)*60/D161)</f>
        <v/>
      </c>
      <c r="I161" s="20" t="str">
        <f aca="false">IF(OR(H161="",N(G161)=0),"",(H161-G161)/G161)</f>
        <v/>
      </c>
      <c r="J161" s="18" t="str">
        <f aca="false">IF(H161="","",ROUNDUP(H161,0))</f>
        <v/>
      </c>
      <c r="K161" s="21" t="str">
        <f aca="false">IF($A161="","",IF(N(C161)=0,"No jobs logged yet",IF(OR(N(I161)&gt;$B$4,AND(F161&lt;&gt;"",N(E161)&gt;0,F161&gt;E161*(1+$B$4))),"Re-quote: running over","OK")))</f>
        <v/>
      </c>
    </row>
    <row r="162" customFormat="false" ht="15" hidden="false" customHeight="false" outlineLevel="0" collapsed="false">
      <c r="A162" s="21" t="str">
        <f aca="false">IF(Parts!$A$160="","",Parts!$A$160)</f>
        <v/>
      </c>
      <c r="B162" s="21" t="str">
        <f aca="false">IF($A162="","",Parts!$B$160&amp;"")</f>
        <v/>
      </c>
      <c r="C162" s="24" t="str">
        <f aca="false">IF($A162="","",COUNTIF('Time Log'!$C$5:$C$504,$A162))</f>
        <v/>
      </c>
      <c r="D162" s="18" t="str">
        <f aca="false">IF($A162="","",SUMIF('Time Log'!$C$5:$C$504,$A162,'Time Log'!$F$5:$F$504))</f>
        <v/>
      </c>
      <c r="E162" s="18" t="str">
        <f aca="false">IF($A162="","",N(Parts!$E$160))</f>
        <v/>
      </c>
      <c r="F162" s="18" t="str">
        <f aca="false">IF(OR($A162="",N(C162)=0),"",SUMIF('Time Log'!$C$5:$C$504,$A162,'Time Log'!$G$5:$G$504)/C162)</f>
        <v/>
      </c>
      <c r="G162" s="18" t="str">
        <f aca="false">IF($A162="","",N(Parts!$F$160))</f>
        <v/>
      </c>
      <c r="H162" s="19" t="str">
        <f aca="false">IF(OR($A162="",N(D162)=0),"",SUMIF('Time Log'!$C$5:$C$504,$A162,'Time Log'!$H$5:$H$504)*60/D162)</f>
        <v/>
      </c>
      <c r="I162" s="20" t="str">
        <f aca="false">IF(OR(H162="",N(G162)=0),"",(H162-G162)/G162)</f>
        <v/>
      </c>
      <c r="J162" s="18" t="str">
        <f aca="false">IF(H162="","",ROUNDUP(H162,0))</f>
        <v/>
      </c>
      <c r="K162" s="21" t="str">
        <f aca="false">IF($A162="","",IF(N(C162)=0,"No jobs logged yet",IF(OR(N(I162)&gt;$B$4,AND(F162&lt;&gt;"",N(E162)&gt;0,F162&gt;E162*(1+$B$4))),"Re-quote: running over","OK")))</f>
        <v/>
      </c>
    </row>
    <row r="163" customFormat="false" ht="15" hidden="false" customHeight="false" outlineLevel="0" collapsed="false">
      <c r="A163" s="21" t="str">
        <f aca="false">IF(Parts!$A$161="","",Parts!$A$161)</f>
        <v/>
      </c>
      <c r="B163" s="21" t="str">
        <f aca="false">IF($A163="","",Parts!$B$161&amp;"")</f>
        <v/>
      </c>
      <c r="C163" s="24" t="str">
        <f aca="false">IF($A163="","",COUNTIF('Time Log'!$C$5:$C$504,$A163))</f>
        <v/>
      </c>
      <c r="D163" s="18" t="str">
        <f aca="false">IF($A163="","",SUMIF('Time Log'!$C$5:$C$504,$A163,'Time Log'!$F$5:$F$504))</f>
        <v/>
      </c>
      <c r="E163" s="18" t="str">
        <f aca="false">IF($A163="","",N(Parts!$E$161))</f>
        <v/>
      </c>
      <c r="F163" s="18" t="str">
        <f aca="false">IF(OR($A163="",N(C163)=0),"",SUMIF('Time Log'!$C$5:$C$504,$A163,'Time Log'!$G$5:$G$504)/C163)</f>
        <v/>
      </c>
      <c r="G163" s="18" t="str">
        <f aca="false">IF($A163="","",N(Parts!$F$161))</f>
        <v/>
      </c>
      <c r="H163" s="19" t="str">
        <f aca="false">IF(OR($A163="",N(D163)=0),"",SUMIF('Time Log'!$C$5:$C$504,$A163,'Time Log'!$H$5:$H$504)*60/D163)</f>
        <v/>
      </c>
      <c r="I163" s="20" t="str">
        <f aca="false">IF(OR(H163="",N(G163)=0),"",(H163-G163)/G163)</f>
        <v/>
      </c>
      <c r="J163" s="18" t="str">
        <f aca="false">IF(H163="","",ROUNDUP(H163,0))</f>
        <v/>
      </c>
      <c r="K163" s="21" t="str">
        <f aca="false">IF($A163="","",IF(N(C163)=0,"No jobs logged yet",IF(OR(N(I163)&gt;$B$4,AND(F163&lt;&gt;"",N(E163)&gt;0,F163&gt;E163*(1+$B$4))),"Re-quote: running over","OK")))</f>
        <v/>
      </c>
    </row>
    <row r="164" customFormat="false" ht="15" hidden="false" customHeight="false" outlineLevel="0" collapsed="false">
      <c r="A164" s="21" t="str">
        <f aca="false">IF(Parts!$A$162="","",Parts!$A$162)</f>
        <v/>
      </c>
      <c r="B164" s="21" t="str">
        <f aca="false">IF($A164="","",Parts!$B$162&amp;"")</f>
        <v/>
      </c>
      <c r="C164" s="24" t="str">
        <f aca="false">IF($A164="","",COUNTIF('Time Log'!$C$5:$C$504,$A164))</f>
        <v/>
      </c>
      <c r="D164" s="18" t="str">
        <f aca="false">IF($A164="","",SUMIF('Time Log'!$C$5:$C$504,$A164,'Time Log'!$F$5:$F$504))</f>
        <v/>
      </c>
      <c r="E164" s="18" t="str">
        <f aca="false">IF($A164="","",N(Parts!$E$162))</f>
        <v/>
      </c>
      <c r="F164" s="18" t="str">
        <f aca="false">IF(OR($A164="",N(C164)=0),"",SUMIF('Time Log'!$C$5:$C$504,$A164,'Time Log'!$G$5:$G$504)/C164)</f>
        <v/>
      </c>
      <c r="G164" s="18" t="str">
        <f aca="false">IF($A164="","",N(Parts!$F$162))</f>
        <v/>
      </c>
      <c r="H164" s="19" t="str">
        <f aca="false">IF(OR($A164="",N(D164)=0),"",SUMIF('Time Log'!$C$5:$C$504,$A164,'Time Log'!$H$5:$H$504)*60/D164)</f>
        <v/>
      </c>
      <c r="I164" s="20" t="str">
        <f aca="false">IF(OR(H164="",N(G164)=0),"",(H164-G164)/G164)</f>
        <v/>
      </c>
      <c r="J164" s="18" t="str">
        <f aca="false">IF(H164="","",ROUNDUP(H164,0))</f>
        <v/>
      </c>
      <c r="K164" s="21" t="str">
        <f aca="false">IF($A164="","",IF(N(C164)=0,"No jobs logged yet",IF(OR(N(I164)&gt;$B$4,AND(F164&lt;&gt;"",N(E164)&gt;0,F164&gt;E164*(1+$B$4))),"Re-quote: running over","OK")))</f>
        <v/>
      </c>
    </row>
    <row r="165" customFormat="false" ht="15" hidden="false" customHeight="false" outlineLevel="0" collapsed="false">
      <c r="A165" s="21" t="str">
        <f aca="false">IF(Parts!$A$163="","",Parts!$A$163)</f>
        <v/>
      </c>
      <c r="B165" s="21" t="str">
        <f aca="false">IF($A165="","",Parts!$B$163&amp;"")</f>
        <v/>
      </c>
      <c r="C165" s="24" t="str">
        <f aca="false">IF($A165="","",COUNTIF('Time Log'!$C$5:$C$504,$A165))</f>
        <v/>
      </c>
      <c r="D165" s="18" t="str">
        <f aca="false">IF($A165="","",SUMIF('Time Log'!$C$5:$C$504,$A165,'Time Log'!$F$5:$F$504))</f>
        <v/>
      </c>
      <c r="E165" s="18" t="str">
        <f aca="false">IF($A165="","",N(Parts!$E$163))</f>
        <v/>
      </c>
      <c r="F165" s="18" t="str">
        <f aca="false">IF(OR($A165="",N(C165)=0),"",SUMIF('Time Log'!$C$5:$C$504,$A165,'Time Log'!$G$5:$G$504)/C165)</f>
        <v/>
      </c>
      <c r="G165" s="18" t="str">
        <f aca="false">IF($A165="","",N(Parts!$F$163))</f>
        <v/>
      </c>
      <c r="H165" s="19" t="str">
        <f aca="false">IF(OR($A165="",N(D165)=0),"",SUMIF('Time Log'!$C$5:$C$504,$A165,'Time Log'!$H$5:$H$504)*60/D165)</f>
        <v/>
      </c>
      <c r="I165" s="20" t="str">
        <f aca="false">IF(OR(H165="",N(G165)=0),"",(H165-G165)/G165)</f>
        <v/>
      </c>
      <c r="J165" s="18" t="str">
        <f aca="false">IF(H165="","",ROUNDUP(H165,0))</f>
        <v/>
      </c>
      <c r="K165" s="21" t="str">
        <f aca="false">IF($A165="","",IF(N(C165)=0,"No jobs logged yet",IF(OR(N(I165)&gt;$B$4,AND(F165&lt;&gt;"",N(E165)&gt;0,F165&gt;E165*(1+$B$4))),"Re-quote: running over","OK")))</f>
        <v/>
      </c>
    </row>
    <row r="166" customFormat="false" ht="15" hidden="false" customHeight="false" outlineLevel="0" collapsed="false">
      <c r="A166" s="21" t="str">
        <f aca="false">IF(Parts!$A$164="","",Parts!$A$164)</f>
        <v/>
      </c>
      <c r="B166" s="21" t="str">
        <f aca="false">IF($A166="","",Parts!$B$164&amp;"")</f>
        <v/>
      </c>
      <c r="C166" s="24" t="str">
        <f aca="false">IF($A166="","",COUNTIF('Time Log'!$C$5:$C$504,$A166))</f>
        <v/>
      </c>
      <c r="D166" s="18" t="str">
        <f aca="false">IF($A166="","",SUMIF('Time Log'!$C$5:$C$504,$A166,'Time Log'!$F$5:$F$504))</f>
        <v/>
      </c>
      <c r="E166" s="18" t="str">
        <f aca="false">IF($A166="","",N(Parts!$E$164))</f>
        <v/>
      </c>
      <c r="F166" s="18" t="str">
        <f aca="false">IF(OR($A166="",N(C166)=0),"",SUMIF('Time Log'!$C$5:$C$504,$A166,'Time Log'!$G$5:$G$504)/C166)</f>
        <v/>
      </c>
      <c r="G166" s="18" t="str">
        <f aca="false">IF($A166="","",N(Parts!$F$164))</f>
        <v/>
      </c>
      <c r="H166" s="19" t="str">
        <f aca="false">IF(OR($A166="",N(D166)=0),"",SUMIF('Time Log'!$C$5:$C$504,$A166,'Time Log'!$H$5:$H$504)*60/D166)</f>
        <v/>
      </c>
      <c r="I166" s="20" t="str">
        <f aca="false">IF(OR(H166="",N(G166)=0),"",(H166-G166)/G166)</f>
        <v/>
      </c>
      <c r="J166" s="18" t="str">
        <f aca="false">IF(H166="","",ROUNDUP(H166,0))</f>
        <v/>
      </c>
      <c r="K166" s="21" t="str">
        <f aca="false">IF($A166="","",IF(N(C166)=0,"No jobs logged yet",IF(OR(N(I166)&gt;$B$4,AND(F166&lt;&gt;"",N(E166)&gt;0,F166&gt;E166*(1+$B$4))),"Re-quote: running over","OK")))</f>
        <v/>
      </c>
    </row>
    <row r="167" customFormat="false" ht="15" hidden="false" customHeight="false" outlineLevel="0" collapsed="false">
      <c r="A167" s="21" t="str">
        <f aca="false">IF(Parts!$A$165="","",Parts!$A$165)</f>
        <v/>
      </c>
      <c r="B167" s="21" t="str">
        <f aca="false">IF($A167="","",Parts!$B$165&amp;"")</f>
        <v/>
      </c>
      <c r="C167" s="24" t="str">
        <f aca="false">IF($A167="","",COUNTIF('Time Log'!$C$5:$C$504,$A167))</f>
        <v/>
      </c>
      <c r="D167" s="18" t="str">
        <f aca="false">IF($A167="","",SUMIF('Time Log'!$C$5:$C$504,$A167,'Time Log'!$F$5:$F$504))</f>
        <v/>
      </c>
      <c r="E167" s="18" t="str">
        <f aca="false">IF($A167="","",N(Parts!$E$165))</f>
        <v/>
      </c>
      <c r="F167" s="18" t="str">
        <f aca="false">IF(OR($A167="",N(C167)=0),"",SUMIF('Time Log'!$C$5:$C$504,$A167,'Time Log'!$G$5:$G$504)/C167)</f>
        <v/>
      </c>
      <c r="G167" s="18" t="str">
        <f aca="false">IF($A167="","",N(Parts!$F$165))</f>
        <v/>
      </c>
      <c r="H167" s="19" t="str">
        <f aca="false">IF(OR($A167="",N(D167)=0),"",SUMIF('Time Log'!$C$5:$C$504,$A167,'Time Log'!$H$5:$H$504)*60/D167)</f>
        <v/>
      </c>
      <c r="I167" s="20" t="str">
        <f aca="false">IF(OR(H167="",N(G167)=0),"",(H167-G167)/G167)</f>
        <v/>
      </c>
      <c r="J167" s="18" t="str">
        <f aca="false">IF(H167="","",ROUNDUP(H167,0))</f>
        <v/>
      </c>
      <c r="K167" s="21" t="str">
        <f aca="false">IF($A167="","",IF(N(C167)=0,"No jobs logged yet",IF(OR(N(I167)&gt;$B$4,AND(F167&lt;&gt;"",N(E167)&gt;0,F167&gt;E167*(1+$B$4))),"Re-quote: running over","OK")))</f>
        <v/>
      </c>
    </row>
    <row r="168" customFormat="false" ht="15" hidden="false" customHeight="false" outlineLevel="0" collapsed="false">
      <c r="A168" s="21" t="str">
        <f aca="false">IF(Parts!$A$166="","",Parts!$A$166)</f>
        <v/>
      </c>
      <c r="B168" s="21" t="str">
        <f aca="false">IF($A168="","",Parts!$B$166&amp;"")</f>
        <v/>
      </c>
      <c r="C168" s="24" t="str">
        <f aca="false">IF($A168="","",COUNTIF('Time Log'!$C$5:$C$504,$A168))</f>
        <v/>
      </c>
      <c r="D168" s="18" t="str">
        <f aca="false">IF($A168="","",SUMIF('Time Log'!$C$5:$C$504,$A168,'Time Log'!$F$5:$F$504))</f>
        <v/>
      </c>
      <c r="E168" s="18" t="str">
        <f aca="false">IF($A168="","",N(Parts!$E$166))</f>
        <v/>
      </c>
      <c r="F168" s="18" t="str">
        <f aca="false">IF(OR($A168="",N(C168)=0),"",SUMIF('Time Log'!$C$5:$C$504,$A168,'Time Log'!$G$5:$G$504)/C168)</f>
        <v/>
      </c>
      <c r="G168" s="18" t="str">
        <f aca="false">IF($A168="","",N(Parts!$F$166))</f>
        <v/>
      </c>
      <c r="H168" s="19" t="str">
        <f aca="false">IF(OR($A168="",N(D168)=0),"",SUMIF('Time Log'!$C$5:$C$504,$A168,'Time Log'!$H$5:$H$504)*60/D168)</f>
        <v/>
      </c>
      <c r="I168" s="20" t="str">
        <f aca="false">IF(OR(H168="",N(G168)=0),"",(H168-G168)/G168)</f>
        <v/>
      </c>
      <c r="J168" s="18" t="str">
        <f aca="false">IF(H168="","",ROUNDUP(H168,0))</f>
        <v/>
      </c>
      <c r="K168" s="21" t="str">
        <f aca="false">IF($A168="","",IF(N(C168)=0,"No jobs logged yet",IF(OR(N(I168)&gt;$B$4,AND(F168&lt;&gt;"",N(E168)&gt;0,F168&gt;E168*(1+$B$4))),"Re-quote: running over","OK")))</f>
        <v/>
      </c>
    </row>
    <row r="169" customFormat="false" ht="15" hidden="false" customHeight="false" outlineLevel="0" collapsed="false">
      <c r="A169" s="21" t="str">
        <f aca="false">IF(Parts!$A$167="","",Parts!$A$167)</f>
        <v/>
      </c>
      <c r="B169" s="21" t="str">
        <f aca="false">IF($A169="","",Parts!$B$167&amp;"")</f>
        <v/>
      </c>
      <c r="C169" s="24" t="str">
        <f aca="false">IF($A169="","",COUNTIF('Time Log'!$C$5:$C$504,$A169))</f>
        <v/>
      </c>
      <c r="D169" s="18" t="str">
        <f aca="false">IF($A169="","",SUMIF('Time Log'!$C$5:$C$504,$A169,'Time Log'!$F$5:$F$504))</f>
        <v/>
      </c>
      <c r="E169" s="18" t="str">
        <f aca="false">IF($A169="","",N(Parts!$E$167))</f>
        <v/>
      </c>
      <c r="F169" s="18" t="str">
        <f aca="false">IF(OR($A169="",N(C169)=0),"",SUMIF('Time Log'!$C$5:$C$504,$A169,'Time Log'!$G$5:$G$504)/C169)</f>
        <v/>
      </c>
      <c r="G169" s="18" t="str">
        <f aca="false">IF($A169="","",N(Parts!$F$167))</f>
        <v/>
      </c>
      <c r="H169" s="19" t="str">
        <f aca="false">IF(OR($A169="",N(D169)=0),"",SUMIF('Time Log'!$C$5:$C$504,$A169,'Time Log'!$H$5:$H$504)*60/D169)</f>
        <v/>
      </c>
      <c r="I169" s="20" t="str">
        <f aca="false">IF(OR(H169="",N(G169)=0),"",(H169-G169)/G169)</f>
        <v/>
      </c>
      <c r="J169" s="18" t="str">
        <f aca="false">IF(H169="","",ROUNDUP(H169,0))</f>
        <v/>
      </c>
      <c r="K169" s="21" t="str">
        <f aca="false">IF($A169="","",IF(N(C169)=0,"No jobs logged yet",IF(OR(N(I169)&gt;$B$4,AND(F169&lt;&gt;"",N(E169)&gt;0,F169&gt;E169*(1+$B$4))),"Re-quote: running over","OK")))</f>
        <v/>
      </c>
    </row>
    <row r="170" customFormat="false" ht="15" hidden="false" customHeight="false" outlineLevel="0" collapsed="false">
      <c r="A170" s="21" t="str">
        <f aca="false">IF(Parts!$A$168="","",Parts!$A$168)</f>
        <v/>
      </c>
      <c r="B170" s="21" t="str">
        <f aca="false">IF($A170="","",Parts!$B$168&amp;"")</f>
        <v/>
      </c>
      <c r="C170" s="24" t="str">
        <f aca="false">IF($A170="","",COUNTIF('Time Log'!$C$5:$C$504,$A170))</f>
        <v/>
      </c>
      <c r="D170" s="18" t="str">
        <f aca="false">IF($A170="","",SUMIF('Time Log'!$C$5:$C$504,$A170,'Time Log'!$F$5:$F$504))</f>
        <v/>
      </c>
      <c r="E170" s="18" t="str">
        <f aca="false">IF($A170="","",N(Parts!$E$168))</f>
        <v/>
      </c>
      <c r="F170" s="18" t="str">
        <f aca="false">IF(OR($A170="",N(C170)=0),"",SUMIF('Time Log'!$C$5:$C$504,$A170,'Time Log'!$G$5:$G$504)/C170)</f>
        <v/>
      </c>
      <c r="G170" s="18" t="str">
        <f aca="false">IF($A170="","",N(Parts!$F$168))</f>
        <v/>
      </c>
      <c r="H170" s="19" t="str">
        <f aca="false">IF(OR($A170="",N(D170)=0),"",SUMIF('Time Log'!$C$5:$C$504,$A170,'Time Log'!$H$5:$H$504)*60/D170)</f>
        <v/>
      </c>
      <c r="I170" s="20" t="str">
        <f aca="false">IF(OR(H170="",N(G170)=0),"",(H170-G170)/G170)</f>
        <v/>
      </c>
      <c r="J170" s="18" t="str">
        <f aca="false">IF(H170="","",ROUNDUP(H170,0))</f>
        <v/>
      </c>
      <c r="K170" s="21" t="str">
        <f aca="false">IF($A170="","",IF(N(C170)=0,"No jobs logged yet",IF(OR(N(I170)&gt;$B$4,AND(F170&lt;&gt;"",N(E170)&gt;0,F170&gt;E170*(1+$B$4))),"Re-quote: running over","OK")))</f>
        <v/>
      </c>
    </row>
    <row r="171" customFormat="false" ht="15" hidden="false" customHeight="false" outlineLevel="0" collapsed="false">
      <c r="A171" s="21" t="str">
        <f aca="false">IF(Parts!$A$169="","",Parts!$A$169)</f>
        <v/>
      </c>
      <c r="B171" s="21" t="str">
        <f aca="false">IF($A171="","",Parts!$B$169&amp;"")</f>
        <v/>
      </c>
      <c r="C171" s="24" t="str">
        <f aca="false">IF($A171="","",COUNTIF('Time Log'!$C$5:$C$504,$A171))</f>
        <v/>
      </c>
      <c r="D171" s="18" t="str">
        <f aca="false">IF($A171="","",SUMIF('Time Log'!$C$5:$C$504,$A171,'Time Log'!$F$5:$F$504))</f>
        <v/>
      </c>
      <c r="E171" s="18" t="str">
        <f aca="false">IF($A171="","",N(Parts!$E$169))</f>
        <v/>
      </c>
      <c r="F171" s="18" t="str">
        <f aca="false">IF(OR($A171="",N(C171)=0),"",SUMIF('Time Log'!$C$5:$C$504,$A171,'Time Log'!$G$5:$G$504)/C171)</f>
        <v/>
      </c>
      <c r="G171" s="18" t="str">
        <f aca="false">IF($A171="","",N(Parts!$F$169))</f>
        <v/>
      </c>
      <c r="H171" s="19" t="str">
        <f aca="false">IF(OR($A171="",N(D171)=0),"",SUMIF('Time Log'!$C$5:$C$504,$A171,'Time Log'!$H$5:$H$504)*60/D171)</f>
        <v/>
      </c>
      <c r="I171" s="20" t="str">
        <f aca="false">IF(OR(H171="",N(G171)=0),"",(H171-G171)/G171)</f>
        <v/>
      </c>
      <c r="J171" s="18" t="str">
        <f aca="false">IF(H171="","",ROUNDUP(H171,0))</f>
        <v/>
      </c>
      <c r="K171" s="21" t="str">
        <f aca="false">IF($A171="","",IF(N(C171)=0,"No jobs logged yet",IF(OR(N(I171)&gt;$B$4,AND(F171&lt;&gt;"",N(E171)&gt;0,F171&gt;E171*(1+$B$4))),"Re-quote: running over","OK")))</f>
        <v/>
      </c>
    </row>
    <row r="172" customFormat="false" ht="15" hidden="false" customHeight="false" outlineLevel="0" collapsed="false">
      <c r="A172" s="21" t="str">
        <f aca="false">IF(Parts!$A$170="","",Parts!$A$170)</f>
        <v/>
      </c>
      <c r="B172" s="21" t="str">
        <f aca="false">IF($A172="","",Parts!$B$170&amp;"")</f>
        <v/>
      </c>
      <c r="C172" s="24" t="str">
        <f aca="false">IF($A172="","",COUNTIF('Time Log'!$C$5:$C$504,$A172))</f>
        <v/>
      </c>
      <c r="D172" s="18" t="str">
        <f aca="false">IF($A172="","",SUMIF('Time Log'!$C$5:$C$504,$A172,'Time Log'!$F$5:$F$504))</f>
        <v/>
      </c>
      <c r="E172" s="18" t="str">
        <f aca="false">IF($A172="","",N(Parts!$E$170))</f>
        <v/>
      </c>
      <c r="F172" s="18" t="str">
        <f aca="false">IF(OR($A172="",N(C172)=0),"",SUMIF('Time Log'!$C$5:$C$504,$A172,'Time Log'!$G$5:$G$504)/C172)</f>
        <v/>
      </c>
      <c r="G172" s="18" t="str">
        <f aca="false">IF($A172="","",N(Parts!$F$170))</f>
        <v/>
      </c>
      <c r="H172" s="19" t="str">
        <f aca="false">IF(OR($A172="",N(D172)=0),"",SUMIF('Time Log'!$C$5:$C$504,$A172,'Time Log'!$H$5:$H$504)*60/D172)</f>
        <v/>
      </c>
      <c r="I172" s="20" t="str">
        <f aca="false">IF(OR(H172="",N(G172)=0),"",(H172-G172)/G172)</f>
        <v/>
      </c>
      <c r="J172" s="18" t="str">
        <f aca="false">IF(H172="","",ROUNDUP(H172,0))</f>
        <v/>
      </c>
      <c r="K172" s="21" t="str">
        <f aca="false">IF($A172="","",IF(N(C172)=0,"No jobs logged yet",IF(OR(N(I172)&gt;$B$4,AND(F172&lt;&gt;"",N(E172)&gt;0,F172&gt;E172*(1+$B$4))),"Re-quote: running over","OK")))</f>
        <v/>
      </c>
    </row>
    <row r="173" customFormat="false" ht="15" hidden="false" customHeight="false" outlineLevel="0" collapsed="false">
      <c r="A173" s="21" t="str">
        <f aca="false">IF(Parts!$A$171="","",Parts!$A$171)</f>
        <v/>
      </c>
      <c r="B173" s="21" t="str">
        <f aca="false">IF($A173="","",Parts!$B$171&amp;"")</f>
        <v/>
      </c>
      <c r="C173" s="24" t="str">
        <f aca="false">IF($A173="","",COUNTIF('Time Log'!$C$5:$C$504,$A173))</f>
        <v/>
      </c>
      <c r="D173" s="18" t="str">
        <f aca="false">IF($A173="","",SUMIF('Time Log'!$C$5:$C$504,$A173,'Time Log'!$F$5:$F$504))</f>
        <v/>
      </c>
      <c r="E173" s="18" t="str">
        <f aca="false">IF($A173="","",N(Parts!$E$171))</f>
        <v/>
      </c>
      <c r="F173" s="18" t="str">
        <f aca="false">IF(OR($A173="",N(C173)=0),"",SUMIF('Time Log'!$C$5:$C$504,$A173,'Time Log'!$G$5:$G$504)/C173)</f>
        <v/>
      </c>
      <c r="G173" s="18" t="str">
        <f aca="false">IF($A173="","",N(Parts!$F$171))</f>
        <v/>
      </c>
      <c r="H173" s="19" t="str">
        <f aca="false">IF(OR($A173="",N(D173)=0),"",SUMIF('Time Log'!$C$5:$C$504,$A173,'Time Log'!$H$5:$H$504)*60/D173)</f>
        <v/>
      </c>
      <c r="I173" s="20" t="str">
        <f aca="false">IF(OR(H173="",N(G173)=0),"",(H173-G173)/G173)</f>
        <v/>
      </c>
      <c r="J173" s="18" t="str">
        <f aca="false">IF(H173="","",ROUNDUP(H173,0))</f>
        <v/>
      </c>
      <c r="K173" s="21" t="str">
        <f aca="false">IF($A173="","",IF(N(C173)=0,"No jobs logged yet",IF(OR(N(I173)&gt;$B$4,AND(F173&lt;&gt;"",N(E173)&gt;0,F173&gt;E173*(1+$B$4))),"Re-quote: running over","OK")))</f>
        <v/>
      </c>
    </row>
    <row r="174" customFormat="false" ht="15" hidden="false" customHeight="false" outlineLevel="0" collapsed="false">
      <c r="A174" s="21" t="str">
        <f aca="false">IF(Parts!$A$172="","",Parts!$A$172)</f>
        <v/>
      </c>
      <c r="B174" s="21" t="str">
        <f aca="false">IF($A174="","",Parts!$B$172&amp;"")</f>
        <v/>
      </c>
      <c r="C174" s="24" t="str">
        <f aca="false">IF($A174="","",COUNTIF('Time Log'!$C$5:$C$504,$A174))</f>
        <v/>
      </c>
      <c r="D174" s="18" t="str">
        <f aca="false">IF($A174="","",SUMIF('Time Log'!$C$5:$C$504,$A174,'Time Log'!$F$5:$F$504))</f>
        <v/>
      </c>
      <c r="E174" s="18" t="str">
        <f aca="false">IF($A174="","",N(Parts!$E$172))</f>
        <v/>
      </c>
      <c r="F174" s="18" t="str">
        <f aca="false">IF(OR($A174="",N(C174)=0),"",SUMIF('Time Log'!$C$5:$C$504,$A174,'Time Log'!$G$5:$G$504)/C174)</f>
        <v/>
      </c>
      <c r="G174" s="18" t="str">
        <f aca="false">IF($A174="","",N(Parts!$F$172))</f>
        <v/>
      </c>
      <c r="H174" s="19" t="str">
        <f aca="false">IF(OR($A174="",N(D174)=0),"",SUMIF('Time Log'!$C$5:$C$504,$A174,'Time Log'!$H$5:$H$504)*60/D174)</f>
        <v/>
      </c>
      <c r="I174" s="20" t="str">
        <f aca="false">IF(OR(H174="",N(G174)=0),"",(H174-G174)/G174)</f>
        <v/>
      </c>
      <c r="J174" s="18" t="str">
        <f aca="false">IF(H174="","",ROUNDUP(H174,0))</f>
        <v/>
      </c>
      <c r="K174" s="21" t="str">
        <f aca="false">IF($A174="","",IF(N(C174)=0,"No jobs logged yet",IF(OR(N(I174)&gt;$B$4,AND(F174&lt;&gt;"",N(E174)&gt;0,F174&gt;E174*(1+$B$4))),"Re-quote: running over","OK")))</f>
        <v/>
      </c>
    </row>
    <row r="175" customFormat="false" ht="15" hidden="false" customHeight="false" outlineLevel="0" collapsed="false">
      <c r="A175" s="21" t="str">
        <f aca="false">IF(Parts!$A$173="","",Parts!$A$173)</f>
        <v/>
      </c>
      <c r="B175" s="21" t="str">
        <f aca="false">IF($A175="","",Parts!$B$173&amp;"")</f>
        <v/>
      </c>
      <c r="C175" s="24" t="str">
        <f aca="false">IF($A175="","",COUNTIF('Time Log'!$C$5:$C$504,$A175))</f>
        <v/>
      </c>
      <c r="D175" s="18" t="str">
        <f aca="false">IF($A175="","",SUMIF('Time Log'!$C$5:$C$504,$A175,'Time Log'!$F$5:$F$504))</f>
        <v/>
      </c>
      <c r="E175" s="18" t="str">
        <f aca="false">IF($A175="","",N(Parts!$E$173))</f>
        <v/>
      </c>
      <c r="F175" s="18" t="str">
        <f aca="false">IF(OR($A175="",N(C175)=0),"",SUMIF('Time Log'!$C$5:$C$504,$A175,'Time Log'!$G$5:$G$504)/C175)</f>
        <v/>
      </c>
      <c r="G175" s="18" t="str">
        <f aca="false">IF($A175="","",N(Parts!$F$173))</f>
        <v/>
      </c>
      <c r="H175" s="19" t="str">
        <f aca="false">IF(OR($A175="",N(D175)=0),"",SUMIF('Time Log'!$C$5:$C$504,$A175,'Time Log'!$H$5:$H$504)*60/D175)</f>
        <v/>
      </c>
      <c r="I175" s="20" t="str">
        <f aca="false">IF(OR(H175="",N(G175)=0),"",(H175-G175)/G175)</f>
        <v/>
      </c>
      <c r="J175" s="18" t="str">
        <f aca="false">IF(H175="","",ROUNDUP(H175,0))</f>
        <v/>
      </c>
      <c r="K175" s="21" t="str">
        <f aca="false">IF($A175="","",IF(N(C175)=0,"No jobs logged yet",IF(OR(N(I175)&gt;$B$4,AND(F175&lt;&gt;"",N(E175)&gt;0,F175&gt;E175*(1+$B$4))),"Re-quote: running over","OK")))</f>
        <v/>
      </c>
    </row>
    <row r="176" customFormat="false" ht="15" hidden="false" customHeight="false" outlineLevel="0" collapsed="false">
      <c r="A176" s="21" t="str">
        <f aca="false">IF(Parts!$A$174="","",Parts!$A$174)</f>
        <v/>
      </c>
      <c r="B176" s="21" t="str">
        <f aca="false">IF($A176="","",Parts!$B$174&amp;"")</f>
        <v/>
      </c>
      <c r="C176" s="24" t="str">
        <f aca="false">IF($A176="","",COUNTIF('Time Log'!$C$5:$C$504,$A176))</f>
        <v/>
      </c>
      <c r="D176" s="18" t="str">
        <f aca="false">IF($A176="","",SUMIF('Time Log'!$C$5:$C$504,$A176,'Time Log'!$F$5:$F$504))</f>
        <v/>
      </c>
      <c r="E176" s="18" t="str">
        <f aca="false">IF($A176="","",N(Parts!$E$174))</f>
        <v/>
      </c>
      <c r="F176" s="18" t="str">
        <f aca="false">IF(OR($A176="",N(C176)=0),"",SUMIF('Time Log'!$C$5:$C$504,$A176,'Time Log'!$G$5:$G$504)/C176)</f>
        <v/>
      </c>
      <c r="G176" s="18" t="str">
        <f aca="false">IF($A176="","",N(Parts!$F$174))</f>
        <v/>
      </c>
      <c r="H176" s="19" t="str">
        <f aca="false">IF(OR($A176="",N(D176)=0),"",SUMIF('Time Log'!$C$5:$C$504,$A176,'Time Log'!$H$5:$H$504)*60/D176)</f>
        <v/>
      </c>
      <c r="I176" s="20" t="str">
        <f aca="false">IF(OR(H176="",N(G176)=0),"",(H176-G176)/G176)</f>
        <v/>
      </c>
      <c r="J176" s="18" t="str">
        <f aca="false">IF(H176="","",ROUNDUP(H176,0))</f>
        <v/>
      </c>
      <c r="K176" s="21" t="str">
        <f aca="false">IF($A176="","",IF(N(C176)=0,"No jobs logged yet",IF(OR(N(I176)&gt;$B$4,AND(F176&lt;&gt;"",N(E176)&gt;0,F176&gt;E176*(1+$B$4))),"Re-quote: running over","OK")))</f>
        <v/>
      </c>
    </row>
    <row r="177" customFormat="false" ht="15" hidden="false" customHeight="false" outlineLevel="0" collapsed="false">
      <c r="A177" s="21" t="str">
        <f aca="false">IF(Parts!$A$175="","",Parts!$A$175)</f>
        <v/>
      </c>
      <c r="B177" s="21" t="str">
        <f aca="false">IF($A177="","",Parts!$B$175&amp;"")</f>
        <v/>
      </c>
      <c r="C177" s="24" t="str">
        <f aca="false">IF($A177="","",COUNTIF('Time Log'!$C$5:$C$504,$A177))</f>
        <v/>
      </c>
      <c r="D177" s="18" t="str">
        <f aca="false">IF($A177="","",SUMIF('Time Log'!$C$5:$C$504,$A177,'Time Log'!$F$5:$F$504))</f>
        <v/>
      </c>
      <c r="E177" s="18" t="str">
        <f aca="false">IF($A177="","",N(Parts!$E$175))</f>
        <v/>
      </c>
      <c r="F177" s="18" t="str">
        <f aca="false">IF(OR($A177="",N(C177)=0),"",SUMIF('Time Log'!$C$5:$C$504,$A177,'Time Log'!$G$5:$G$504)/C177)</f>
        <v/>
      </c>
      <c r="G177" s="18" t="str">
        <f aca="false">IF($A177="","",N(Parts!$F$175))</f>
        <v/>
      </c>
      <c r="H177" s="19" t="str">
        <f aca="false">IF(OR($A177="",N(D177)=0),"",SUMIF('Time Log'!$C$5:$C$504,$A177,'Time Log'!$H$5:$H$504)*60/D177)</f>
        <v/>
      </c>
      <c r="I177" s="20" t="str">
        <f aca="false">IF(OR(H177="",N(G177)=0),"",(H177-G177)/G177)</f>
        <v/>
      </c>
      <c r="J177" s="18" t="str">
        <f aca="false">IF(H177="","",ROUNDUP(H177,0))</f>
        <v/>
      </c>
      <c r="K177" s="21" t="str">
        <f aca="false">IF($A177="","",IF(N(C177)=0,"No jobs logged yet",IF(OR(N(I177)&gt;$B$4,AND(F177&lt;&gt;"",N(E177)&gt;0,F177&gt;E177*(1+$B$4))),"Re-quote: running over","OK")))</f>
        <v/>
      </c>
    </row>
    <row r="178" customFormat="false" ht="15" hidden="false" customHeight="false" outlineLevel="0" collapsed="false">
      <c r="A178" s="21" t="str">
        <f aca="false">IF(Parts!$A$176="","",Parts!$A$176)</f>
        <v/>
      </c>
      <c r="B178" s="21" t="str">
        <f aca="false">IF($A178="","",Parts!$B$176&amp;"")</f>
        <v/>
      </c>
      <c r="C178" s="24" t="str">
        <f aca="false">IF($A178="","",COUNTIF('Time Log'!$C$5:$C$504,$A178))</f>
        <v/>
      </c>
      <c r="D178" s="18" t="str">
        <f aca="false">IF($A178="","",SUMIF('Time Log'!$C$5:$C$504,$A178,'Time Log'!$F$5:$F$504))</f>
        <v/>
      </c>
      <c r="E178" s="18" t="str">
        <f aca="false">IF($A178="","",N(Parts!$E$176))</f>
        <v/>
      </c>
      <c r="F178" s="18" t="str">
        <f aca="false">IF(OR($A178="",N(C178)=0),"",SUMIF('Time Log'!$C$5:$C$504,$A178,'Time Log'!$G$5:$G$504)/C178)</f>
        <v/>
      </c>
      <c r="G178" s="18" t="str">
        <f aca="false">IF($A178="","",N(Parts!$F$176))</f>
        <v/>
      </c>
      <c r="H178" s="19" t="str">
        <f aca="false">IF(OR($A178="",N(D178)=0),"",SUMIF('Time Log'!$C$5:$C$504,$A178,'Time Log'!$H$5:$H$504)*60/D178)</f>
        <v/>
      </c>
      <c r="I178" s="20" t="str">
        <f aca="false">IF(OR(H178="",N(G178)=0),"",(H178-G178)/G178)</f>
        <v/>
      </c>
      <c r="J178" s="18" t="str">
        <f aca="false">IF(H178="","",ROUNDUP(H178,0))</f>
        <v/>
      </c>
      <c r="K178" s="21" t="str">
        <f aca="false">IF($A178="","",IF(N(C178)=0,"No jobs logged yet",IF(OR(N(I178)&gt;$B$4,AND(F178&lt;&gt;"",N(E178)&gt;0,F178&gt;E178*(1+$B$4))),"Re-quote: running over","OK")))</f>
        <v/>
      </c>
    </row>
    <row r="179" customFormat="false" ht="15" hidden="false" customHeight="false" outlineLevel="0" collapsed="false">
      <c r="A179" s="21" t="str">
        <f aca="false">IF(Parts!$A$177="","",Parts!$A$177)</f>
        <v/>
      </c>
      <c r="B179" s="21" t="str">
        <f aca="false">IF($A179="","",Parts!$B$177&amp;"")</f>
        <v/>
      </c>
      <c r="C179" s="24" t="str">
        <f aca="false">IF($A179="","",COUNTIF('Time Log'!$C$5:$C$504,$A179))</f>
        <v/>
      </c>
      <c r="D179" s="18" t="str">
        <f aca="false">IF($A179="","",SUMIF('Time Log'!$C$5:$C$504,$A179,'Time Log'!$F$5:$F$504))</f>
        <v/>
      </c>
      <c r="E179" s="18" t="str">
        <f aca="false">IF($A179="","",N(Parts!$E$177))</f>
        <v/>
      </c>
      <c r="F179" s="18" t="str">
        <f aca="false">IF(OR($A179="",N(C179)=0),"",SUMIF('Time Log'!$C$5:$C$504,$A179,'Time Log'!$G$5:$G$504)/C179)</f>
        <v/>
      </c>
      <c r="G179" s="18" t="str">
        <f aca="false">IF($A179="","",N(Parts!$F$177))</f>
        <v/>
      </c>
      <c r="H179" s="19" t="str">
        <f aca="false">IF(OR($A179="",N(D179)=0),"",SUMIF('Time Log'!$C$5:$C$504,$A179,'Time Log'!$H$5:$H$504)*60/D179)</f>
        <v/>
      </c>
      <c r="I179" s="20" t="str">
        <f aca="false">IF(OR(H179="",N(G179)=0),"",(H179-G179)/G179)</f>
        <v/>
      </c>
      <c r="J179" s="18" t="str">
        <f aca="false">IF(H179="","",ROUNDUP(H179,0))</f>
        <v/>
      </c>
      <c r="K179" s="21" t="str">
        <f aca="false">IF($A179="","",IF(N(C179)=0,"No jobs logged yet",IF(OR(N(I179)&gt;$B$4,AND(F179&lt;&gt;"",N(E179)&gt;0,F179&gt;E179*(1+$B$4))),"Re-quote: running over","OK")))</f>
        <v/>
      </c>
    </row>
    <row r="180" customFormat="false" ht="15" hidden="false" customHeight="false" outlineLevel="0" collapsed="false">
      <c r="A180" s="21" t="str">
        <f aca="false">IF(Parts!$A$178="","",Parts!$A$178)</f>
        <v/>
      </c>
      <c r="B180" s="21" t="str">
        <f aca="false">IF($A180="","",Parts!$B$178&amp;"")</f>
        <v/>
      </c>
      <c r="C180" s="24" t="str">
        <f aca="false">IF($A180="","",COUNTIF('Time Log'!$C$5:$C$504,$A180))</f>
        <v/>
      </c>
      <c r="D180" s="18" t="str">
        <f aca="false">IF($A180="","",SUMIF('Time Log'!$C$5:$C$504,$A180,'Time Log'!$F$5:$F$504))</f>
        <v/>
      </c>
      <c r="E180" s="18" t="str">
        <f aca="false">IF($A180="","",N(Parts!$E$178))</f>
        <v/>
      </c>
      <c r="F180" s="18" t="str">
        <f aca="false">IF(OR($A180="",N(C180)=0),"",SUMIF('Time Log'!$C$5:$C$504,$A180,'Time Log'!$G$5:$G$504)/C180)</f>
        <v/>
      </c>
      <c r="G180" s="18" t="str">
        <f aca="false">IF($A180="","",N(Parts!$F$178))</f>
        <v/>
      </c>
      <c r="H180" s="19" t="str">
        <f aca="false">IF(OR($A180="",N(D180)=0),"",SUMIF('Time Log'!$C$5:$C$504,$A180,'Time Log'!$H$5:$H$504)*60/D180)</f>
        <v/>
      </c>
      <c r="I180" s="20" t="str">
        <f aca="false">IF(OR(H180="",N(G180)=0),"",(H180-G180)/G180)</f>
        <v/>
      </c>
      <c r="J180" s="18" t="str">
        <f aca="false">IF(H180="","",ROUNDUP(H180,0))</f>
        <v/>
      </c>
      <c r="K180" s="21" t="str">
        <f aca="false">IF($A180="","",IF(N(C180)=0,"No jobs logged yet",IF(OR(N(I180)&gt;$B$4,AND(F180&lt;&gt;"",N(E180)&gt;0,F180&gt;E180*(1+$B$4))),"Re-quote: running over","OK")))</f>
        <v/>
      </c>
    </row>
    <row r="181" customFormat="false" ht="15" hidden="false" customHeight="false" outlineLevel="0" collapsed="false">
      <c r="A181" s="21" t="str">
        <f aca="false">IF(Parts!$A$179="","",Parts!$A$179)</f>
        <v/>
      </c>
      <c r="B181" s="21" t="str">
        <f aca="false">IF($A181="","",Parts!$B$179&amp;"")</f>
        <v/>
      </c>
      <c r="C181" s="24" t="str">
        <f aca="false">IF($A181="","",COUNTIF('Time Log'!$C$5:$C$504,$A181))</f>
        <v/>
      </c>
      <c r="D181" s="18" t="str">
        <f aca="false">IF($A181="","",SUMIF('Time Log'!$C$5:$C$504,$A181,'Time Log'!$F$5:$F$504))</f>
        <v/>
      </c>
      <c r="E181" s="18" t="str">
        <f aca="false">IF($A181="","",N(Parts!$E$179))</f>
        <v/>
      </c>
      <c r="F181" s="18" t="str">
        <f aca="false">IF(OR($A181="",N(C181)=0),"",SUMIF('Time Log'!$C$5:$C$504,$A181,'Time Log'!$G$5:$G$504)/C181)</f>
        <v/>
      </c>
      <c r="G181" s="18" t="str">
        <f aca="false">IF($A181="","",N(Parts!$F$179))</f>
        <v/>
      </c>
      <c r="H181" s="19" t="str">
        <f aca="false">IF(OR($A181="",N(D181)=0),"",SUMIF('Time Log'!$C$5:$C$504,$A181,'Time Log'!$H$5:$H$504)*60/D181)</f>
        <v/>
      </c>
      <c r="I181" s="20" t="str">
        <f aca="false">IF(OR(H181="",N(G181)=0),"",(H181-G181)/G181)</f>
        <v/>
      </c>
      <c r="J181" s="18" t="str">
        <f aca="false">IF(H181="","",ROUNDUP(H181,0))</f>
        <v/>
      </c>
      <c r="K181" s="21" t="str">
        <f aca="false">IF($A181="","",IF(N(C181)=0,"No jobs logged yet",IF(OR(N(I181)&gt;$B$4,AND(F181&lt;&gt;"",N(E181)&gt;0,F181&gt;E181*(1+$B$4))),"Re-quote: running over","OK")))</f>
        <v/>
      </c>
    </row>
    <row r="182" customFormat="false" ht="15" hidden="false" customHeight="false" outlineLevel="0" collapsed="false">
      <c r="A182" s="21" t="str">
        <f aca="false">IF(Parts!$A$180="","",Parts!$A$180)</f>
        <v/>
      </c>
      <c r="B182" s="21" t="str">
        <f aca="false">IF($A182="","",Parts!$B$180&amp;"")</f>
        <v/>
      </c>
      <c r="C182" s="24" t="str">
        <f aca="false">IF($A182="","",COUNTIF('Time Log'!$C$5:$C$504,$A182))</f>
        <v/>
      </c>
      <c r="D182" s="18" t="str">
        <f aca="false">IF($A182="","",SUMIF('Time Log'!$C$5:$C$504,$A182,'Time Log'!$F$5:$F$504))</f>
        <v/>
      </c>
      <c r="E182" s="18" t="str">
        <f aca="false">IF($A182="","",N(Parts!$E$180))</f>
        <v/>
      </c>
      <c r="F182" s="18" t="str">
        <f aca="false">IF(OR($A182="",N(C182)=0),"",SUMIF('Time Log'!$C$5:$C$504,$A182,'Time Log'!$G$5:$G$504)/C182)</f>
        <v/>
      </c>
      <c r="G182" s="18" t="str">
        <f aca="false">IF($A182="","",N(Parts!$F$180))</f>
        <v/>
      </c>
      <c r="H182" s="19" t="str">
        <f aca="false">IF(OR($A182="",N(D182)=0),"",SUMIF('Time Log'!$C$5:$C$504,$A182,'Time Log'!$H$5:$H$504)*60/D182)</f>
        <v/>
      </c>
      <c r="I182" s="20" t="str">
        <f aca="false">IF(OR(H182="",N(G182)=0),"",(H182-G182)/G182)</f>
        <v/>
      </c>
      <c r="J182" s="18" t="str">
        <f aca="false">IF(H182="","",ROUNDUP(H182,0))</f>
        <v/>
      </c>
      <c r="K182" s="21" t="str">
        <f aca="false">IF($A182="","",IF(N(C182)=0,"No jobs logged yet",IF(OR(N(I182)&gt;$B$4,AND(F182&lt;&gt;"",N(E182)&gt;0,F182&gt;E182*(1+$B$4))),"Re-quote: running over","OK")))</f>
        <v/>
      </c>
    </row>
    <row r="183" customFormat="false" ht="15" hidden="false" customHeight="false" outlineLevel="0" collapsed="false">
      <c r="A183" s="21" t="str">
        <f aca="false">IF(Parts!$A$181="","",Parts!$A$181)</f>
        <v/>
      </c>
      <c r="B183" s="21" t="str">
        <f aca="false">IF($A183="","",Parts!$B$181&amp;"")</f>
        <v/>
      </c>
      <c r="C183" s="24" t="str">
        <f aca="false">IF($A183="","",COUNTIF('Time Log'!$C$5:$C$504,$A183))</f>
        <v/>
      </c>
      <c r="D183" s="18" t="str">
        <f aca="false">IF($A183="","",SUMIF('Time Log'!$C$5:$C$504,$A183,'Time Log'!$F$5:$F$504))</f>
        <v/>
      </c>
      <c r="E183" s="18" t="str">
        <f aca="false">IF($A183="","",N(Parts!$E$181))</f>
        <v/>
      </c>
      <c r="F183" s="18" t="str">
        <f aca="false">IF(OR($A183="",N(C183)=0),"",SUMIF('Time Log'!$C$5:$C$504,$A183,'Time Log'!$G$5:$G$504)/C183)</f>
        <v/>
      </c>
      <c r="G183" s="18" t="str">
        <f aca="false">IF($A183="","",N(Parts!$F$181))</f>
        <v/>
      </c>
      <c r="H183" s="19" t="str">
        <f aca="false">IF(OR($A183="",N(D183)=0),"",SUMIF('Time Log'!$C$5:$C$504,$A183,'Time Log'!$H$5:$H$504)*60/D183)</f>
        <v/>
      </c>
      <c r="I183" s="20" t="str">
        <f aca="false">IF(OR(H183="",N(G183)=0),"",(H183-G183)/G183)</f>
        <v/>
      </c>
      <c r="J183" s="18" t="str">
        <f aca="false">IF(H183="","",ROUNDUP(H183,0))</f>
        <v/>
      </c>
      <c r="K183" s="21" t="str">
        <f aca="false">IF($A183="","",IF(N(C183)=0,"No jobs logged yet",IF(OR(N(I183)&gt;$B$4,AND(F183&lt;&gt;"",N(E183)&gt;0,F183&gt;E183*(1+$B$4))),"Re-quote: running over","OK")))</f>
        <v/>
      </c>
    </row>
    <row r="184" customFormat="false" ht="15" hidden="false" customHeight="false" outlineLevel="0" collapsed="false">
      <c r="A184" s="21" t="str">
        <f aca="false">IF(Parts!$A$182="","",Parts!$A$182)</f>
        <v/>
      </c>
      <c r="B184" s="21" t="str">
        <f aca="false">IF($A184="","",Parts!$B$182&amp;"")</f>
        <v/>
      </c>
      <c r="C184" s="24" t="str">
        <f aca="false">IF($A184="","",COUNTIF('Time Log'!$C$5:$C$504,$A184))</f>
        <v/>
      </c>
      <c r="D184" s="18" t="str">
        <f aca="false">IF($A184="","",SUMIF('Time Log'!$C$5:$C$504,$A184,'Time Log'!$F$5:$F$504))</f>
        <v/>
      </c>
      <c r="E184" s="18" t="str">
        <f aca="false">IF($A184="","",N(Parts!$E$182))</f>
        <v/>
      </c>
      <c r="F184" s="18" t="str">
        <f aca="false">IF(OR($A184="",N(C184)=0),"",SUMIF('Time Log'!$C$5:$C$504,$A184,'Time Log'!$G$5:$G$504)/C184)</f>
        <v/>
      </c>
      <c r="G184" s="18" t="str">
        <f aca="false">IF($A184="","",N(Parts!$F$182))</f>
        <v/>
      </c>
      <c r="H184" s="19" t="str">
        <f aca="false">IF(OR($A184="",N(D184)=0),"",SUMIF('Time Log'!$C$5:$C$504,$A184,'Time Log'!$H$5:$H$504)*60/D184)</f>
        <v/>
      </c>
      <c r="I184" s="20" t="str">
        <f aca="false">IF(OR(H184="",N(G184)=0),"",(H184-G184)/G184)</f>
        <v/>
      </c>
      <c r="J184" s="18" t="str">
        <f aca="false">IF(H184="","",ROUNDUP(H184,0))</f>
        <v/>
      </c>
      <c r="K184" s="21" t="str">
        <f aca="false">IF($A184="","",IF(N(C184)=0,"No jobs logged yet",IF(OR(N(I184)&gt;$B$4,AND(F184&lt;&gt;"",N(E184)&gt;0,F184&gt;E184*(1+$B$4))),"Re-quote: running over","OK")))</f>
        <v/>
      </c>
    </row>
    <row r="185" customFormat="false" ht="15" hidden="false" customHeight="false" outlineLevel="0" collapsed="false">
      <c r="A185" s="21" t="str">
        <f aca="false">IF(Parts!$A$183="","",Parts!$A$183)</f>
        <v/>
      </c>
      <c r="B185" s="21" t="str">
        <f aca="false">IF($A185="","",Parts!$B$183&amp;"")</f>
        <v/>
      </c>
      <c r="C185" s="24" t="str">
        <f aca="false">IF($A185="","",COUNTIF('Time Log'!$C$5:$C$504,$A185))</f>
        <v/>
      </c>
      <c r="D185" s="18" t="str">
        <f aca="false">IF($A185="","",SUMIF('Time Log'!$C$5:$C$504,$A185,'Time Log'!$F$5:$F$504))</f>
        <v/>
      </c>
      <c r="E185" s="18" t="str">
        <f aca="false">IF($A185="","",N(Parts!$E$183))</f>
        <v/>
      </c>
      <c r="F185" s="18" t="str">
        <f aca="false">IF(OR($A185="",N(C185)=0),"",SUMIF('Time Log'!$C$5:$C$504,$A185,'Time Log'!$G$5:$G$504)/C185)</f>
        <v/>
      </c>
      <c r="G185" s="18" t="str">
        <f aca="false">IF($A185="","",N(Parts!$F$183))</f>
        <v/>
      </c>
      <c r="H185" s="19" t="str">
        <f aca="false">IF(OR($A185="",N(D185)=0),"",SUMIF('Time Log'!$C$5:$C$504,$A185,'Time Log'!$H$5:$H$504)*60/D185)</f>
        <v/>
      </c>
      <c r="I185" s="20" t="str">
        <f aca="false">IF(OR(H185="",N(G185)=0),"",(H185-G185)/G185)</f>
        <v/>
      </c>
      <c r="J185" s="18" t="str">
        <f aca="false">IF(H185="","",ROUNDUP(H185,0))</f>
        <v/>
      </c>
      <c r="K185" s="21" t="str">
        <f aca="false">IF($A185="","",IF(N(C185)=0,"No jobs logged yet",IF(OR(N(I185)&gt;$B$4,AND(F185&lt;&gt;"",N(E185)&gt;0,F185&gt;E185*(1+$B$4))),"Re-quote: running over","OK")))</f>
        <v/>
      </c>
    </row>
    <row r="186" customFormat="false" ht="15" hidden="false" customHeight="false" outlineLevel="0" collapsed="false">
      <c r="A186" s="21" t="str">
        <f aca="false">IF(Parts!$A$184="","",Parts!$A$184)</f>
        <v/>
      </c>
      <c r="B186" s="21" t="str">
        <f aca="false">IF($A186="","",Parts!$B$184&amp;"")</f>
        <v/>
      </c>
      <c r="C186" s="24" t="str">
        <f aca="false">IF($A186="","",COUNTIF('Time Log'!$C$5:$C$504,$A186))</f>
        <v/>
      </c>
      <c r="D186" s="18" t="str">
        <f aca="false">IF($A186="","",SUMIF('Time Log'!$C$5:$C$504,$A186,'Time Log'!$F$5:$F$504))</f>
        <v/>
      </c>
      <c r="E186" s="18" t="str">
        <f aca="false">IF($A186="","",N(Parts!$E$184))</f>
        <v/>
      </c>
      <c r="F186" s="18" t="str">
        <f aca="false">IF(OR($A186="",N(C186)=0),"",SUMIF('Time Log'!$C$5:$C$504,$A186,'Time Log'!$G$5:$G$504)/C186)</f>
        <v/>
      </c>
      <c r="G186" s="18" t="str">
        <f aca="false">IF($A186="","",N(Parts!$F$184))</f>
        <v/>
      </c>
      <c r="H186" s="19" t="str">
        <f aca="false">IF(OR($A186="",N(D186)=0),"",SUMIF('Time Log'!$C$5:$C$504,$A186,'Time Log'!$H$5:$H$504)*60/D186)</f>
        <v/>
      </c>
      <c r="I186" s="20" t="str">
        <f aca="false">IF(OR(H186="",N(G186)=0),"",(H186-G186)/G186)</f>
        <v/>
      </c>
      <c r="J186" s="18" t="str">
        <f aca="false">IF(H186="","",ROUNDUP(H186,0))</f>
        <v/>
      </c>
      <c r="K186" s="21" t="str">
        <f aca="false">IF($A186="","",IF(N(C186)=0,"No jobs logged yet",IF(OR(N(I186)&gt;$B$4,AND(F186&lt;&gt;"",N(E186)&gt;0,F186&gt;E186*(1+$B$4))),"Re-quote: running over","OK")))</f>
        <v/>
      </c>
    </row>
    <row r="187" customFormat="false" ht="15" hidden="false" customHeight="false" outlineLevel="0" collapsed="false">
      <c r="A187" s="21" t="str">
        <f aca="false">IF(Parts!$A$185="","",Parts!$A$185)</f>
        <v/>
      </c>
      <c r="B187" s="21" t="str">
        <f aca="false">IF($A187="","",Parts!$B$185&amp;"")</f>
        <v/>
      </c>
      <c r="C187" s="24" t="str">
        <f aca="false">IF($A187="","",COUNTIF('Time Log'!$C$5:$C$504,$A187))</f>
        <v/>
      </c>
      <c r="D187" s="18" t="str">
        <f aca="false">IF($A187="","",SUMIF('Time Log'!$C$5:$C$504,$A187,'Time Log'!$F$5:$F$504))</f>
        <v/>
      </c>
      <c r="E187" s="18" t="str">
        <f aca="false">IF($A187="","",N(Parts!$E$185))</f>
        <v/>
      </c>
      <c r="F187" s="18" t="str">
        <f aca="false">IF(OR($A187="",N(C187)=0),"",SUMIF('Time Log'!$C$5:$C$504,$A187,'Time Log'!$G$5:$G$504)/C187)</f>
        <v/>
      </c>
      <c r="G187" s="18" t="str">
        <f aca="false">IF($A187="","",N(Parts!$F$185))</f>
        <v/>
      </c>
      <c r="H187" s="19" t="str">
        <f aca="false">IF(OR($A187="",N(D187)=0),"",SUMIF('Time Log'!$C$5:$C$504,$A187,'Time Log'!$H$5:$H$504)*60/D187)</f>
        <v/>
      </c>
      <c r="I187" s="20" t="str">
        <f aca="false">IF(OR(H187="",N(G187)=0),"",(H187-G187)/G187)</f>
        <v/>
      </c>
      <c r="J187" s="18" t="str">
        <f aca="false">IF(H187="","",ROUNDUP(H187,0))</f>
        <v/>
      </c>
      <c r="K187" s="21" t="str">
        <f aca="false">IF($A187="","",IF(N(C187)=0,"No jobs logged yet",IF(OR(N(I187)&gt;$B$4,AND(F187&lt;&gt;"",N(E187)&gt;0,F187&gt;E187*(1+$B$4))),"Re-quote: running over","OK")))</f>
        <v/>
      </c>
    </row>
    <row r="188" customFormat="false" ht="15" hidden="false" customHeight="false" outlineLevel="0" collapsed="false">
      <c r="A188" s="21" t="str">
        <f aca="false">IF(Parts!$A$186="","",Parts!$A$186)</f>
        <v/>
      </c>
      <c r="B188" s="21" t="str">
        <f aca="false">IF($A188="","",Parts!$B$186&amp;"")</f>
        <v/>
      </c>
      <c r="C188" s="24" t="str">
        <f aca="false">IF($A188="","",COUNTIF('Time Log'!$C$5:$C$504,$A188))</f>
        <v/>
      </c>
      <c r="D188" s="18" t="str">
        <f aca="false">IF($A188="","",SUMIF('Time Log'!$C$5:$C$504,$A188,'Time Log'!$F$5:$F$504))</f>
        <v/>
      </c>
      <c r="E188" s="18" t="str">
        <f aca="false">IF($A188="","",N(Parts!$E$186))</f>
        <v/>
      </c>
      <c r="F188" s="18" t="str">
        <f aca="false">IF(OR($A188="",N(C188)=0),"",SUMIF('Time Log'!$C$5:$C$504,$A188,'Time Log'!$G$5:$G$504)/C188)</f>
        <v/>
      </c>
      <c r="G188" s="18" t="str">
        <f aca="false">IF($A188="","",N(Parts!$F$186))</f>
        <v/>
      </c>
      <c r="H188" s="19" t="str">
        <f aca="false">IF(OR($A188="",N(D188)=0),"",SUMIF('Time Log'!$C$5:$C$504,$A188,'Time Log'!$H$5:$H$504)*60/D188)</f>
        <v/>
      </c>
      <c r="I188" s="20" t="str">
        <f aca="false">IF(OR(H188="",N(G188)=0),"",(H188-G188)/G188)</f>
        <v/>
      </c>
      <c r="J188" s="18" t="str">
        <f aca="false">IF(H188="","",ROUNDUP(H188,0))</f>
        <v/>
      </c>
      <c r="K188" s="21" t="str">
        <f aca="false">IF($A188="","",IF(N(C188)=0,"No jobs logged yet",IF(OR(N(I188)&gt;$B$4,AND(F188&lt;&gt;"",N(E188)&gt;0,F188&gt;E188*(1+$B$4))),"Re-quote: running over","OK")))</f>
        <v/>
      </c>
    </row>
    <row r="189" customFormat="false" ht="15" hidden="false" customHeight="false" outlineLevel="0" collapsed="false">
      <c r="A189" s="21" t="str">
        <f aca="false">IF(Parts!$A$187="","",Parts!$A$187)</f>
        <v/>
      </c>
      <c r="B189" s="21" t="str">
        <f aca="false">IF($A189="","",Parts!$B$187&amp;"")</f>
        <v/>
      </c>
      <c r="C189" s="24" t="str">
        <f aca="false">IF($A189="","",COUNTIF('Time Log'!$C$5:$C$504,$A189))</f>
        <v/>
      </c>
      <c r="D189" s="18" t="str">
        <f aca="false">IF($A189="","",SUMIF('Time Log'!$C$5:$C$504,$A189,'Time Log'!$F$5:$F$504))</f>
        <v/>
      </c>
      <c r="E189" s="18" t="str">
        <f aca="false">IF($A189="","",N(Parts!$E$187))</f>
        <v/>
      </c>
      <c r="F189" s="18" t="str">
        <f aca="false">IF(OR($A189="",N(C189)=0),"",SUMIF('Time Log'!$C$5:$C$504,$A189,'Time Log'!$G$5:$G$504)/C189)</f>
        <v/>
      </c>
      <c r="G189" s="18" t="str">
        <f aca="false">IF($A189="","",N(Parts!$F$187))</f>
        <v/>
      </c>
      <c r="H189" s="19" t="str">
        <f aca="false">IF(OR($A189="",N(D189)=0),"",SUMIF('Time Log'!$C$5:$C$504,$A189,'Time Log'!$H$5:$H$504)*60/D189)</f>
        <v/>
      </c>
      <c r="I189" s="20" t="str">
        <f aca="false">IF(OR(H189="",N(G189)=0),"",(H189-G189)/G189)</f>
        <v/>
      </c>
      <c r="J189" s="18" t="str">
        <f aca="false">IF(H189="","",ROUNDUP(H189,0))</f>
        <v/>
      </c>
      <c r="K189" s="21" t="str">
        <f aca="false">IF($A189="","",IF(N(C189)=0,"No jobs logged yet",IF(OR(N(I189)&gt;$B$4,AND(F189&lt;&gt;"",N(E189)&gt;0,F189&gt;E189*(1+$B$4))),"Re-quote: running over","OK")))</f>
        <v/>
      </c>
    </row>
    <row r="190" customFormat="false" ht="15" hidden="false" customHeight="false" outlineLevel="0" collapsed="false">
      <c r="A190" s="21" t="str">
        <f aca="false">IF(Parts!$A$188="","",Parts!$A$188)</f>
        <v/>
      </c>
      <c r="B190" s="21" t="str">
        <f aca="false">IF($A190="","",Parts!$B$188&amp;"")</f>
        <v/>
      </c>
      <c r="C190" s="24" t="str">
        <f aca="false">IF($A190="","",COUNTIF('Time Log'!$C$5:$C$504,$A190))</f>
        <v/>
      </c>
      <c r="D190" s="18" t="str">
        <f aca="false">IF($A190="","",SUMIF('Time Log'!$C$5:$C$504,$A190,'Time Log'!$F$5:$F$504))</f>
        <v/>
      </c>
      <c r="E190" s="18" t="str">
        <f aca="false">IF($A190="","",N(Parts!$E$188))</f>
        <v/>
      </c>
      <c r="F190" s="18" t="str">
        <f aca="false">IF(OR($A190="",N(C190)=0),"",SUMIF('Time Log'!$C$5:$C$504,$A190,'Time Log'!$G$5:$G$504)/C190)</f>
        <v/>
      </c>
      <c r="G190" s="18" t="str">
        <f aca="false">IF($A190="","",N(Parts!$F$188))</f>
        <v/>
      </c>
      <c r="H190" s="19" t="str">
        <f aca="false">IF(OR($A190="",N(D190)=0),"",SUMIF('Time Log'!$C$5:$C$504,$A190,'Time Log'!$H$5:$H$504)*60/D190)</f>
        <v/>
      </c>
      <c r="I190" s="20" t="str">
        <f aca="false">IF(OR(H190="",N(G190)=0),"",(H190-G190)/G190)</f>
        <v/>
      </c>
      <c r="J190" s="18" t="str">
        <f aca="false">IF(H190="","",ROUNDUP(H190,0))</f>
        <v/>
      </c>
      <c r="K190" s="21" t="str">
        <f aca="false">IF($A190="","",IF(N(C190)=0,"No jobs logged yet",IF(OR(N(I190)&gt;$B$4,AND(F190&lt;&gt;"",N(E190)&gt;0,F190&gt;E190*(1+$B$4))),"Re-quote: running over","OK")))</f>
        <v/>
      </c>
    </row>
    <row r="191" customFormat="false" ht="15" hidden="false" customHeight="false" outlineLevel="0" collapsed="false">
      <c r="A191" s="21" t="str">
        <f aca="false">IF(Parts!$A$189="","",Parts!$A$189)</f>
        <v/>
      </c>
      <c r="B191" s="21" t="str">
        <f aca="false">IF($A191="","",Parts!$B$189&amp;"")</f>
        <v/>
      </c>
      <c r="C191" s="24" t="str">
        <f aca="false">IF($A191="","",COUNTIF('Time Log'!$C$5:$C$504,$A191))</f>
        <v/>
      </c>
      <c r="D191" s="18" t="str">
        <f aca="false">IF($A191="","",SUMIF('Time Log'!$C$5:$C$504,$A191,'Time Log'!$F$5:$F$504))</f>
        <v/>
      </c>
      <c r="E191" s="18" t="str">
        <f aca="false">IF($A191="","",N(Parts!$E$189))</f>
        <v/>
      </c>
      <c r="F191" s="18" t="str">
        <f aca="false">IF(OR($A191="",N(C191)=0),"",SUMIF('Time Log'!$C$5:$C$504,$A191,'Time Log'!$G$5:$G$504)/C191)</f>
        <v/>
      </c>
      <c r="G191" s="18" t="str">
        <f aca="false">IF($A191="","",N(Parts!$F$189))</f>
        <v/>
      </c>
      <c r="H191" s="19" t="str">
        <f aca="false">IF(OR($A191="",N(D191)=0),"",SUMIF('Time Log'!$C$5:$C$504,$A191,'Time Log'!$H$5:$H$504)*60/D191)</f>
        <v/>
      </c>
      <c r="I191" s="20" t="str">
        <f aca="false">IF(OR(H191="",N(G191)=0),"",(H191-G191)/G191)</f>
        <v/>
      </c>
      <c r="J191" s="18" t="str">
        <f aca="false">IF(H191="","",ROUNDUP(H191,0))</f>
        <v/>
      </c>
      <c r="K191" s="21" t="str">
        <f aca="false">IF($A191="","",IF(N(C191)=0,"No jobs logged yet",IF(OR(N(I191)&gt;$B$4,AND(F191&lt;&gt;"",N(E191)&gt;0,F191&gt;E191*(1+$B$4))),"Re-quote: running over","OK")))</f>
        <v/>
      </c>
    </row>
    <row r="192" customFormat="false" ht="15" hidden="false" customHeight="false" outlineLevel="0" collapsed="false">
      <c r="A192" s="21" t="str">
        <f aca="false">IF(Parts!$A$190="","",Parts!$A$190)</f>
        <v/>
      </c>
      <c r="B192" s="21" t="str">
        <f aca="false">IF($A192="","",Parts!$B$190&amp;"")</f>
        <v/>
      </c>
      <c r="C192" s="24" t="str">
        <f aca="false">IF($A192="","",COUNTIF('Time Log'!$C$5:$C$504,$A192))</f>
        <v/>
      </c>
      <c r="D192" s="18" t="str">
        <f aca="false">IF($A192="","",SUMIF('Time Log'!$C$5:$C$504,$A192,'Time Log'!$F$5:$F$504))</f>
        <v/>
      </c>
      <c r="E192" s="18" t="str">
        <f aca="false">IF($A192="","",N(Parts!$E$190))</f>
        <v/>
      </c>
      <c r="F192" s="18" t="str">
        <f aca="false">IF(OR($A192="",N(C192)=0),"",SUMIF('Time Log'!$C$5:$C$504,$A192,'Time Log'!$G$5:$G$504)/C192)</f>
        <v/>
      </c>
      <c r="G192" s="18" t="str">
        <f aca="false">IF($A192="","",N(Parts!$F$190))</f>
        <v/>
      </c>
      <c r="H192" s="19" t="str">
        <f aca="false">IF(OR($A192="",N(D192)=0),"",SUMIF('Time Log'!$C$5:$C$504,$A192,'Time Log'!$H$5:$H$504)*60/D192)</f>
        <v/>
      </c>
      <c r="I192" s="20" t="str">
        <f aca="false">IF(OR(H192="",N(G192)=0),"",(H192-G192)/G192)</f>
        <v/>
      </c>
      <c r="J192" s="18" t="str">
        <f aca="false">IF(H192="","",ROUNDUP(H192,0))</f>
        <v/>
      </c>
      <c r="K192" s="21" t="str">
        <f aca="false">IF($A192="","",IF(N(C192)=0,"No jobs logged yet",IF(OR(N(I192)&gt;$B$4,AND(F192&lt;&gt;"",N(E192)&gt;0,F192&gt;E192*(1+$B$4))),"Re-quote: running over","OK")))</f>
        <v/>
      </c>
    </row>
    <row r="193" customFormat="false" ht="15" hidden="false" customHeight="false" outlineLevel="0" collapsed="false">
      <c r="A193" s="21" t="str">
        <f aca="false">IF(Parts!$A$191="","",Parts!$A$191)</f>
        <v/>
      </c>
      <c r="B193" s="21" t="str">
        <f aca="false">IF($A193="","",Parts!$B$191&amp;"")</f>
        <v/>
      </c>
      <c r="C193" s="24" t="str">
        <f aca="false">IF($A193="","",COUNTIF('Time Log'!$C$5:$C$504,$A193))</f>
        <v/>
      </c>
      <c r="D193" s="18" t="str">
        <f aca="false">IF($A193="","",SUMIF('Time Log'!$C$5:$C$504,$A193,'Time Log'!$F$5:$F$504))</f>
        <v/>
      </c>
      <c r="E193" s="18" t="str">
        <f aca="false">IF($A193="","",N(Parts!$E$191))</f>
        <v/>
      </c>
      <c r="F193" s="18" t="str">
        <f aca="false">IF(OR($A193="",N(C193)=0),"",SUMIF('Time Log'!$C$5:$C$504,$A193,'Time Log'!$G$5:$G$504)/C193)</f>
        <v/>
      </c>
      <c r="G193" s="18" t="str">
        <f aca="false">IF($A193="","",N(Parts!$F$191))</f>
        <v/>
      </c>
      <c r="H193" s="19" t="str">
        <f aca="false">IF(OR($A193="",N(D193)=0),"",SUMIF('Time Log'!$C$5:$C$504,$A193,'Time Log'!$H$5:$H$504)*60/D193)</f>
        <v/>
      </c>
      <c r="I193" s="20" t="str">
        <f aca="false">IF(OR(H193="",N(G193)=0),"",(H193-G193)/G193)</f>
        <v/>
      </c>
      <c r="J193" s="18" t="str">
        <f aca="false">IF(H193="","",ROUNDUP(H193,0))</f>
        <v/>
      </c>
      <c r="K193" s="21" t="str">
        <f aca="false">IF($A193="","",IF(N(C193)=0,"No jobs logged yet",IF(OR(N(I193)&gt;$B$4,AND(F193&lt;&gt;"",N(E193)&gt;0,F193&gt;E193*(1+$B$4))),"Re-quote: running over","OK")))</f>
        <v/>
      </c>
    </row>
    <row r="194" customFormat="false" ht="15" hidden="false" customHeight="false" outlineLevel="0" collapsed="false">
      <c r="A194" s="21" t="str">
        <f aca="false">IF(Parts!$A$192="","",Parts!$A$192)</f>
        <v/>
      </c>
      <c r="B194" s="21" t="str">
        <f aca="false">IF($A194="","",Parts!$B$192&amp;"")</f>
        <v/>
      </c>
      <c r="C194" s="24" t="str">
        <f aca="false">IF($A194="","",COUNTIF('Time Log'!$C$5:$C$504,$A194))</f>
        <v/>
      </c>
      <c r="D194" s="18" t="str">
        <f aca="false">IF($A194="","",SUMIF('Time Log'!$C$5:$C$504,$A194,'Time Log'!$F$5:$F$504))</f>
        <v/>
      </c>
      <c r="E194" s="18" t="str">
        <f aca="false">IF($A194="","",N(Parts!$E$192))</f>
        <v/>
      </c>
      <c r="F194" s="18" t="str">
        <f aca="false">IF(OR($A194="",N(C194)=0),"",SUMIF('Time Log'!$C$5:$C$504,$A194,'Time Log'!$G$5:$G$504)/C194)</f>
        <v/>
      </c>
      <c r="G194" s="18" t="str">
        <f aca="false">IF($A194="","",N(Parts!$F$192))</f>
        <v/>
      </c>
      <c r="H194" s="19" t="str">
        <f aca="false">IF(OR($A194="",N(D194)=0),"",SUMIF('Time Log'!$C$5:$C$504,$A194,'Time Log'!$H$5:$H$504)*60/D194)</f>
        <v/>
      </c>
      <c r="I194" s="20" t="str">
        <f aca="false">IF(OR(H194="",N(G194)=0),"",(H194-G194)/G194)</f>
        <v/>
      </c>
      <c r="J194" s="18" t="str">
        <f aca="false">IF(H194="","",ROUNDUP(H194,0))</f>
        <v/>
      </c>
      <c r="K194" s="21" t="str">
        <f aca="false">IF($A194="","",IF(N(C194)=0,"No jobs logged yet",IF(OR(N(I194)&gt;$B$4,AND(F194&lt;&gt;"",N(E194)&gt;0,F194&gt;E194*(1+$B$4))),"Re-quote: running over","OK")))</f>
        <v/>
      </c>
    </row>
    <row r="195" customFormat="false" ht="15" hidden="false" customHeight="false" outlineLevel="0" collapsed="false">
      <c r="A195" s="21" t="str">
        <f aca="false">IF(Parts!$A$193="","",Parts!$A$193)</f>
        <v/>
      </c>
      <c r="B195" s="21" t="str">
        <f aca="false">IF($A195="","",Parts!$B$193&amp;"")</f>
        <v/>
      </c>
      <c r="C195" s="24" t="str">
        <f aca="false">IF($A195="","",COUNTIF('Time Log'!$C$5:$C$504,$A195))</f>
        <v/>
      </c>
      <c r="D195" s="18" t="str">
        <f aca="false">IF($A195="","",SUMIF('Time Log'!$C$5:$C$504,$A195,'Time Log'!$F$5:$F$504))</f>
        <v/>
      </c>
      <c r="E195" s="18" t="str">
        <f aca="false">IF($A195="","",N(Parts!$E$193))</f>
        <v/>
      </c>
      <c r="F195" s="18" t="str">
        <f aca="false">IF(OR($A195="",N(C195)=0),"",SUMIF('Time Log'!$C$5:$C$504,$A195,'Time Log'!$G$5:$G$504)/C195)</f>
        <v/>
      </c>
      <c r="G195" s="18" t="str">
        <f aca="false">IF($A195="","",N(Parts!$F$193))</f>
        <v/>
      </c>
      <c r="H195" s="19" t="str">
        <f aca="false">IF(OR($A195="",N(D195)=0),"",SUMIF('Time Log'!$C$5:$C$504,$A195,'Time Log'!$H$5:$H$504)*60/D195)</f>
        <v/>
      </c>
      <c r="I195" s="20" t="str">
        <f aca="false">IF(OR(H195="",N(G195)=0),"",(H195-G195)/G195)</f>
        <v/>
      </c>
      <c r="J195" s="18" t="str">
        <f aca="false">IF(H195="","",ROUNDUP(H195,0))</f>
        <v/>
      </c>
      <c r="K195" s="21" t="str">
        <f aca="false">IF($A195="","",IF(N(C195)=0,"No jobs logged yet",IF(OR(N(I195)&gt;$B$4,AND(F195&lt;&gt;"",N(E195)&gt;0,F195&gt;E195*(1+$B$4))),"Re-quote: running over","OK")))</f>
        <v/>
      </c>
    </row>
    <row r="196" customFormat="false" ht="15" hidden="false" customHeight="false" outlineLevel="0" collapsed="false">
      <c r="A196" s="21" t="str">
        <f aca="false">IF(Parts!$A$194="","",Parts!$A$194)</f>
        <v/>
      </c>
      <c r="B196" s="21" t="str">
        <f aca="false">IF($A196="","",Parts!$B$194&amp;"")</f>
        <v/>
      </c>
      <c r="C196" s="24" t="str">
        <f aca="false">IF($A196="","",COUNTIF('Time Log'!$C$5:$C$504,$A196))</f>
        <v/>
      </c>
      <c r="D196" s="18" t="str">
        <f aca="false">IF($A196="","",SUMIF('Time Log'!$C$5:$C$504,$A196,'Time Log'!$F$5:$F$504))</f>
        <v/>
      </c>
      <c r="E196" s="18" t="str">
        <f aca="false">IF($A196="","",N(Parts!$E$194))</f>
        <v/>
      </c>
      <c r="F196" s="18" t="str">
        <f aca="false">IF(OR($A196="",N(C196)=0),"",SUMIF('Time Log'!$C$5:$C$504,$A196,'Time Log'!$G$5:$G$504)/C196)</f>
        <v/>
      </c>
      <c r="G196" s="18" t="str">
        <f aca="false">IF($A196="","",N(Parts!$F$194))</f>
        <v/>
      </c>
      <c r="H196" s="19" t="str">
        <f aca="false">IF(OR($A196="",N(D196)=0),"",SUMIF('Time Log'!$C$5:$C$504,$A196,'Time Log'!$H$5:$H$504)*60/D196)</f>
        <v/>
      </c>
      <c r="I196" s="20" t="str">
        <f aca="false">IF(OR(H196="",N(G196)=0),"",(H196-G196)/G196)</f>
        <v/>
      </c>
      <c r="J196" s="18" t="str">
        <f aca="false">IF(H196="","",ROUNDUP(H196,0))</f>
        <v/>
      </c>
      <c r="K196" s="21" t="str">
        <f aca="false">IF($A196="","",IF(N(C196)=0,"No jobs logged yet",IF(OR(N(I196)&gt;$B$4,AND(F196&lt;&gt;"",N(E196)&gt;0,F196&gt;E196*(1+$B$4))),"Re-quote: running over","OK")))</f>
        <v/>
      </c>
    </row>
    <row r="197" customFormat="false" ht="15" hidden="false" customHeight="false" outlineLevel="0" collapsed="false">
      <c r="A197" s="21" t="str">
        <f aca="false">IF(Parts!$A$195="","",Parts!$A$195)</f>
        <v/>
      </c>
      <c r="B197" s="21" t="str">
        <f aca="false">IF($A197="","",Parts!$B$195&amp;"")</f>
        <v/>
      </c>
      <c r="C197" s="24" t="str">
        <f aca="false">IF($A197="","",COUNTIF('Time Log'!$C$5:$C$504,$A197))</f>
        <v/>
      </c>
      <c r="D197" s="18" t="str">
        <f aca="false">IF($A197="","",SUMIF('Time Log'!$C$5:$C$504,$A197,'Time Log'!$F$5:$F$504))</f>
        <v/>
      </c>
      <c r="E197" s="18" t="str">
        <f aca="false">IF($A197="","",N(Parts!$E$195))</f>
        <v/>
      </c>
      <c r="F197" s="18" t="str">
        <f aca="false">IF(OR($A197="",N(C197)=0),"",SUMIF('Time Log'!$C$5:$C$504,$A197,'Time Log'!$G$5:$G$504)/C197)</f>
        <v/>
      </c>
      <c r="G197" s="18" t="str">
        <f aca="false">IF($A197="","",N(Parts!$F$195))</f>
        <v/>
      </c>
      <c r="H197" s="19" t="str">
        <f aca="false">IF(OR($A197="",N(D197)=0),"",SUMIF('Time Log'!$C$5:$C$504,$A197,'Time Log'!$H$5:$H$504)*60/D197)</f>
        <v/>
      </c>
      <c r="I197" s="20" t="str">
        <f aca="false">IF(OR(H197="",N(G197)=0),"",(H197-G197)/G197)</f>
        <v/>
      </c>
      <c r="J197" s="18" t="str">
        <f aca="false">IF(H197="","",ROUNDUP(H197,0))</f>
        <v/>
      </c>
      <c r="K197" s="21" t="str">
        <f aca="false">IF($A197="","",IF(N(C197)=0,"No jobs logged yet",IF(OR(N(I197)&gt;$B$4,AND(F197&lt;&gt;"",N(E197)&gt;0,F197&gt;E197*(1+$B$4))),"Re-quote: running over","OK")))</f>
        <v/>
      </c>
    </row>
    <row r="198" customFormat="false" ht="15" hidden="false" customHeight="false" outlineLevel="0" collapsed="false">
      <c r="A198" s="21" t="str">
        <f aca="false">IF(Parts!$A$196="","",Parts!$A$196)</f>
        <v/>
      </c>
      <c r="B198" s="21" t="str">
        <f aca="false">IF($A198="","",Parts!$B$196&amp;"")</f>
        <v/>
      </c>
      <c r="C198" s="24" t="str">
        <f aca="false">IF($A198="","",COUNTIF('Time Log'!$C$5:$C$504,$A198))</f>
        <v/>
      </c>
      <c r="D198" s="18" t="str">
        <f aca="false">IF($A198="","",SUMIF('Time Log'!$C$5:$C$504,$A198,'Time Log'!$F$5:$F$504))</f>
        <v/>
      </c>
      <c r="E198" s="18" t="str">
        <f aca="false">IF($A198="","",N(Parts!$E$196))</f>
        <v/>
      </c>
      <c r="F198" s="18" t="str">
        <f aca="false">IF(OR($A198="",N(C198)=0),"",SUMIF('Time Log'!$C$5:$C$504,$A198,'Time Log'!$G$5:$G$504)/C198)</f>
        <v/>
      </c>
      <c r="G198" s="18" t="str">
        <f aca="false">IF($A198="","",N(Parts!$F$196))</f>
        <v/>
      </c>
      <c r="H198" s="19" t="str">
        <f aca="false">IF(OR($A198="",N(D198)=0),"",SUMIF('Time Log'!$C$5:$C$504,$A198,'Time Log'!$H$5:$H$504)*60/D198)</f>
        <v/>
      </c>
      <c r="I198" s="20" t="str">
        <f aca="false">IF(OR(H198="",N(G198)=0),"",(H198-G198)/G198)</f>
        <v/>
      </c>
      <c r="J198" s="18" t="str">
        <f aca="false">IF(H198="","",ROUNDUP(H198,0))</f>
        <v/>
      </c>
      <c r="K198" s="21" t="str">
        <f aca="false">IF($A198="","",IF(N(C198)=0,"No jobs logged yet",IF(OR(N(I198)&gt;$B$4,AND(F198&lt;&gt;"",N(E198)&gt;0,F198&gt;E198*(1+$B$4))),"Re-quote: running over","OK")))</f>
        <v/>
      </c>
    </row>
    <row r="199" customFormat="false" ht="15" hidden="false" customHeight="false" outlineLevel="0" collapsed="false">
      <c r="A199" s="21" t="str">
        <f aca="false">IF(Parts!$A$197="","",Parts!$A$197)</f>
        <v/>
      </c>
      <c r="B199" s="21" t="str">
        <f aca="false">IF($A199="","",Parts!$B$197&amp;"")</f>
        <v/>
      </c>
      <c r="C199" s="24" t="str">
        <f aca="false">IF($A199="","",COUNTIF('Time Log'!$C$5:$C$504,$A199))</f>
        <v/>
      </c>
      <c r="D199" s="18" t="str">
        <f aca="false">IF($A199="","",SUMIF('Time Log'!$C$5:$C$504,$A199,'Time Log'!$F$5:$F$504))</f>
        <v/>
      </c>
      <c r="E199" s="18" t="str">
        <f aca="false">IF($A199="","",N(Parts!$E$197))</f>
        <v/>
      </c>
      <c r="F199" s="18" t="str">
        <f aca="false">IF(OR($A199="",N(C199)=0),"",SUMIF('Time Log'!$C$5:$C$504,$A199,'Time Log'!$G$5:$G$504)/C199)</f>
        <v/>
      </c>
      <c r="G199" s="18" t="str">
        <f aca="false">IF($A199="","",N(Parts!$F$197))</f>
        <v/>
      </c>
      <c r="H199" s="19" t="str">
        <f aca="false">IF(OR($A199="",N(D199)=0),"",SUMIF('Time Log'!$C$5:$C$504,$A199,'Time Log'!$H$5:$H$504)*60/D199)</f>
        <v/>
      </c>
      <c r="I199" s="20" t="str">
        <f aca="false">IF(OR(H199="",N(G199)=0),"",(H199-G199)/G199)</f>
        <v/>
      </c>
      <c r="J199" s="18" t="str">
        <f aca="false">IF(H199="","",ROUNDUP(H199,0))</f>
        <v/>
      </c>
      <c r="K199" s="21" t="str">
        <f aca="false">IF($A199="","",IF(N(C199)=0,"No jobs logged yet",IF(OR(N(I199)&gt;$B$4,AND(F199&lt;&gt;"",N(E199)&gt;0,F199&gt;E199*(1+$B$4))),"Re-quote: running over","OK")))</f>
        <v/>
      </c>
    </row>
    <row r="200" customFormat="false" ht="15" hidden="false" customHeight="false" outlineLevel="0" collapsed="false">
      <c r="A200" s="21" t="str">
        <f aca="false">IF(Parts!$A$198="","",Parts!$A$198)</f>
        <v/>
      </c>
      <c r="B200" s="21" t="str">
        <f aca="false">IF($A200="","",Parts!$B$198&amp;"")</f>
        <v/>
      </c>
      <c r="C200" s="24" t="str">
        <f aca="false">IF($A200="","",COUNTIF('Time Log'!$C$5:$C$504,$A200))</f>
        <v/>
      </c>
      <c r="D200" s="18" t="str">
        <f aca="false">IF($A200="","",SUMIF('Time Log'!$C$5:$C$504,$A200,'Time Log'!$F$5:$F$504))</f>
        <v/>
      </c>
      <c r="E200" s="18" t="str">
        <f aca="false">IF($A200="","",N(Parts!$E$198))</f>
        <v/>
      </c>
      <c r="F200" s="18" t="str">
        <f aca="false">IF(OR($A200="",N(C200)=0),"",SUMIF('Time Log'!$C$5:$C$504,$A200,'Time Log'!$G$5:$G$504)/C200)</f>
        <v/>
      </c>
      <c r="G200" s="18" t="str">
        <f aca="false">IF($A200="","",N(Parts!$F$198))</f>
        <v/>
      </c>
      <c r="H200" s="19" t="str">
        <f aca="false">IF(OR($A200="",N(D200)=0),"",SUMIF('Time Log'!$C$5:$C$504,$A200,'Time Log'!$H$5:$H$504)*60/D200)</f>
        <v/>
      </c>
      <c r="I200" s="20" t="str">
        <f aca="false">IF(OR(H200="",N(G200)=0),"",(H200-G200)/G200)</f>
        <v/>
      </c>
      <c r="J200" s="18" t="str">
        <f aca="false">IF(H200="","",ROUNDUP(H200,0))</f>
        <v/>
      </c>
      <c r="K200" s="21" t="str">
        <f aca="false">IF($A200="","",IF(N(C200)=0,"No jobs logged yet",IF(OR(N(I200)&gt;$B$4,AND(F200&lt;&gt;"",N(E200)&gt;0,F200&gt;E200*(1+$B$4))),"Re-quote: running over","OK")))</f>
        <v/>
      </c>
    </row>
    <row r="201" customFormat="false" ht="15" hidden="false" customHeight="false" outlineLevel="0" collapsed="false">
      <c r="A201" s="21" t="str">
        <f aca="false">IF(Parts!$A$199="","",Parts!$A$199)</f>
        <v/>
      </c>
      <c r="B201" s="21" t="str">
        <f aca="false">IF($A201="","",Parts!$B$199&amp;"")</f>
        <v/>
      </c>
      <c r="C201" s="24" t="str">
        <f aca="false">IF($A201="","",COUNTIF('Time Log'!$C$5:$C$504,$A201))</f>
        <v/>
      </c>
      <c r="D201" s="18" t="str">
        <f aca="false">IF($A201="","",SUMIF('Time Log'!$C$5:$C$504,$A201,'Time Log'!$F$5:$F$504))</f>
        <v/>
      </c>
      <c r="E201" s="18" t="str">
        <f aca="false">IF($A201="","",N(Parts!$E$199))</f>
        <v/>
      </c>
      <c r="F201" s="18" t="str">
        <f aca="false">IF(OR($A201="",N(C201)=0),"",SUMIF('Time Log'!$C$5:$C$504,$A201,'Time Log'!$G$5:$G$504)/C201)</f>
        <v/>
      </c>
      <c r="G201" s="18" t="str">
        <f aca="false">IF($A201="","",N(Parts!$F$199))</f>
        <v/>
      </c>
      <c r="H201" s="19" t="str">
        <f aca="false">IF(OR($A201="",N(D201)=0),"",SUMIF('Time Log'!$C$5:$C$504,$A201,'Time Log'!$H$5:$H$504)*60/D201)</f>
        <v/>
      </c>
      <c r="I201" s="20" t="str">
        <f aca="false">IF(OR(H201="",N(G201)=0),"",(H201-G201)/G201)</f>
        <v/>
      </c>
      <c r="J201" s="18" t="str">
        <f aca="false">IF(H201="","",ROUNDUP(H201,0))</f>
        <v/>
      </c>
      <c r="K201" s="21" t="str">
        <f aca="false">IF($A201="","",IF(N(C201)=0,"No jobs logged yet",IF(OR(N(I201)&gt;$B$4,AND(F201&lt;&gt;"",N(E201)&gt;0,F201&gt;E201*(1+$B$4))),"Re-quote: running over","OK")))</f>
        <v/>
      </c>
    </row>
    <row r="202" customFormat="false" ht="15" hidden="false" customHeight="false" outlineLevel="0" collapsed="false">
      <c r="A202" s="21" t="str">
        <f aca="false">IF(Parts!$A$200="","",Parts!$A$200)</f>
        <v/>
      </c>
      <c r="B202" s="21" t="str">
        <f aca="false">IF($A202="","",Parts!$B$200&amp;"")</f>
        <v/>
      </c>
      <c r="C202" s="24" t="str">
        <f aca="false">IF($A202="","",COUNTIF('Time Log'!$C$5:$C$504,$A202))</f>
        <v/>
      </c>
      <c r="D202" s="18" t="str">
        <f aca="false">IF($A202="","",SUMIF('Time Log'!$C$5:$C$504,$A202,'Time Log'!$F$5:$F$504))</f>
        <v/>
      </c>
      <c r="E202" s="18" t="str">
        <f aca="false">IF($A202="","",N(Parts!$E$200))</f>
        <v/>
      </c>
      <c r="F202" s="18" t="str">
        <f aca="false">IF(OR($A202="",N(C202)=0),"",SUMIF('Time Log'!$C$5:$C$504,$A202,'Time Log'!$G$5:$G$504)/C202)</f>
        <v/>
      </c>
      <c r="G202" s="18" t="str">
        <f aca="false">IF($A202="","",N(Parts!$F$200))</f>
        <v/>
      </c>
      <c r="H202" s="19" t="str">
        <f aca="false">IF(OR($A202="",N(D202)=0),"",SUMIF('Time Log'!$C$5:$C$504,$A202,'Time Log'!$H$5:$H$504)*60/D202)</f>
        <v/>
      </c>
      <c r="I202" s="20" t="str">
        <f aca="false">IF(OR(H202="",N(G202)=0),"",(H202-G202)/G202)</f>
        <v/>
      </c>
      <c r="J202" s="18" t="str">
        <f aca="false">IF(H202="","",ROUNDUP(H202,0))</f>
        <v/>
      </c>
      <c r="K202" s="21" t="str">
        <f aca="false">IF($A202="","",IF(N(C202)=0,"No jobs logged yet",IF(OR(N(I202)&gt;$B$4,AND(F202&lt;&gt;"",N(E202)&gt;0,F202&gt;E202*(1+$B$4))),"Re-quote: running over","OK")))</f>
        <v/>
      </c>
    </row>
    <row r="203" customFormat="false" ht="15" hidden="false" customHeight="false" outlineLevel="0" collapsed="false">
      <c r="A203" s="21" t="str">
        <f aca="false">IF(Parts!$A$201="","",Parts!$A$201)</f>
        <v/>
      </c>
      <c r="B203" s="21" t="str">
        <f aca="false">IF($A203="","",Parts!$B$201&amp;"")</f>
        <v/>
      </c>
      <c r="C203" s="24" t="str">
        <f aca="false">IF($A203="","",COUNTIF('Time Log'!$C$5:$C$504,$A203))</f>
        <v/>
      </c>
      <c r="D203" s="18" t="str">
        <f aca="false">IF($A203="","",SUMIF('Time Log'!$C$5:$C$504,$A203,'Time Log'!$F$5:$F$504))</f>
        <v/>
      </c>
      <c r="E203" s="18" t="str">
        <f aca="false">IF($A203="","",N(Parts!$E$201))</f>
        <v/>
      </c>
      <c r="F203" s="18" t="str">
        <f aca="false">IF(OR($A203="",N(C203)=0),"",SUMIF('Time Log'!$C$5:$C$504,$A203,'Time Log'!$G$5:$G$504)/C203)</f>
        <v/>
      </c>
      <c r="G203" s="18" t="str">
        <f aca="false">IF($A203="","",N(Parts!$F$201))</f>
        <v/>
      </c>
      <c r="H203" s="19" t="str">
        <f aca="false">IF(OR($A203="",N(D203)=0),"",SUMIF('Time Log'!$C$5:$C$504,$A203,'Time Log'!$H$5:$H$504)*60/D203)</f>
        <v/>
      </c>
      <c r="I203" s="20" t="str">
        <f aca="false">IF(OR(H203="",N(G203)=0),"",(H203-G203)/G203)</f>
        <v/>
      </c>
      <c r="J203" s="18" t="str">
        <f aca="false">IF(H203="","",ROUNDUP(H203,0))</f>
        <v/>
      </c>
      <c r="K203" s="21" t="str">
        <f aca="false">IF($A203="","",IF(N(C203)=0,"No jobs logged yet",IF(OR(N(I203)&gt;$B$4,AND(F203&lt;&gt;"",N(E203)&gt;0,F203&gt;E203*(1+$B$4))),"Re-quote: running over","OK")))</f>
        <v/>
      </c>
    </row>
    <row r="204" customFormat="false" ht="15" hidden="false" customHeight="false" outlineLevel="0" collapsed="false">
      <c r="A204" s="21" t="str">
        <f aca="false">IF(Parts!$A$202="","",Parts!$A$202)</f>
        <v/>
      </c>
      <c r="B204" s="21" t="str">
        <f aca="false">IF($A204="","",Parts!$B$202&amp;"")</f>
        <v/>
      </c>
      <c r="C204" s="24" t="str">
        <f aca="false">IF($A204="","",COUNTIF('Time Log'!$C$5:$C$504,$A204))</f>
        <v/>
      </c>
      <c r="D204" s="18" t="str">
        <f aca="false">IF($A204="","",SUMIF('Time Log'!$C$5:$C$504,$A204,'Time Log'!$F$5:$F$504))</f>
        <v/>
      </c>
      <c r="E204" s="18" t="str">
        <f aca="false">IF($A204="","",N(Parts!$E$202))</f>
        <v/>
      </c>
      <c r="F204" s="18" t="str">
        <f aca="false">IF(OR($A204="",N(C204)=0),"",SUMIF('Time Log'!$C$5:$C$504,$A204,'Time Log'!$G$5:$G$504)/C204)</f>
        <v/>
      </c>
      <c r="G204" s="18" t="str">
        <f aca="false">IF($A204="","",N(Parts!$F$202))</f>
        <v/>
      </c>
      <c r="H204" s="19" t="str">
        <f aca="false">IF(OR($A204="",N(D204)=0),"",SUMIF('Time Log'!$C$5:$C$504,$A204,'Time Log'!$H$5:$H$504)*60/D204)</f>
        <v/>
      </c>
      <c r="I204" s="20" t="str">
        <f aca="false">IF(OR(H204="",N(G204)=0),"",(H204-G204)/G204)</f>
        <v/>
      </c>
      <c r="J204" s="18" t="str">
        <f aca="false">IF(H204="","",ROUNDUP(H204,0))</f>
        <v/>
      </c>
      <c r="K204" s="21" t="str">
        <f aca="false">IF($A204="","",IF(N(C204)=0,"No jobs logged yet",IF(OR(N(I204)&gt;$B$4,AND(F204&lt;&gt;"",N(E204)&gt;0,F204&gt;E204*(1+$B$4))),"Re-quote: running over","OK")))</f>
        <v/>
      </c>
    </row>
    <row r="205" customFormat="false" ht="15" hidden="false" customHeight="false" outlineLevel="0" collapsed="false">
      <c r="A205" s="21" t="str">
        <f aca="false">IF(Parts!$A$203="","",Parts!$A$203)</f>
        <v/>
      </c>
      <c r="B205" s="21" t="str">
        <f aca="false">IF($A205="","",Parts!$B$203&amp;"")</f>
        <v/>
      </c>
      <c r="C205" s="24" t="str">
        <f aca="false">IF($A205="","",COUNTIF('Time Log'!$C$5:$C$504,$A205))</f>
        <v/>
      </c>
      <c r="D205" s="18" t="str">
        <f aca="false">IF($A205="","",SUMIF('Time Log'!$C$5:$C$504,$A205,'Time Log'!$F$5:$F$504))</f>
        <v/>
      </c>
      <c r="E205" s="18" t="str">
        <f aca="false">IF($A205="","",N(Parts!$E$203))</f>
        <v/>
      </c>
      <c r="F205" s="18" t="str">
        <f aca="false">IF(OR($A205="",N(C205)=0),"",SUMIF('Time Log'!$C$5:$C$504,$A205,'Time Log'!$G$5:$G$504)/C205)</f>
        <v/>
      </c>
      <c r="G205" s="18" t="str">
        <f aca="false">IF($A205="","",N(Parts!$F$203))</f>
        <v/>
      </c>
      <c r="H205" s="19" t="str">
        <f aca="false">IF(OR($A205="",N(D205)=0),"",SUMIF('Time Log'!$C$5:$C$504,$A205,'Time Log'!$H$5:$H$504)*60/D205)</f>
        <v/>
      </c>
      <c r="I205" s="20" t="str">
        <f aca="false">IF(OR(H205="",N(G205)=0),"",(H205-G205)/G205)</f>
        <v/>
      </c>
      <c r="J205" s="18" t="str">
        <f aca="false">IF(H205="","",ROUNDUP(H205,0))</f>
        <v/>
      </c>
      <c r="K205" s="21" t="str">
        <f aca="false">IF($A205="","",IF(N(C205)=0,"No jobs logged yet",IF(OR(N(I205)&gt;$B$4,AND(F205&lt;&gt;"",N(E205)&gt;0,F205&gt;E205*(1+$B$4))),"Re-quote: running over","OK")))</f>
        <v/>
      </c>
    </row>
    <row r="206" customFormat="false" ht="15" hidden="false" customHeight="false" outlineLevel="0" collapsed="false">
      <c r="A206" s="21" t="str">
        <f aca="false">IF(Parts!$A$204="","",Parts!$A$204)</f>
        <v/>
      </c>
      <c r="B206" s="21" t="str">
        <f aca="false">IF($A206="","",Parts!$B$204&amp;"")</f>
        <v/>
      </c>
      <c r="C206" s="24" t="str">
        <f aca="false">IF($A206="","",COUNTIF('Time Log'!$C$5:$C$504,$A206))</f>
        <v/>
      </c>
      <c r="D206" s="18" t="str">
        <f aca="false">IF($A206="","",SUMIF('Time Log'!$C$5:$C$504,$A206,'Time Log'!$F$5:$F$504))</f>
        <v/>
      </c>
      <c r="E206" s="18" t="str">
        <f aca="false">IF($A206="","",N(Parts!$E$204))</f>
        <v/>
      </c>
      <c r="F206" s="18" t="str">
        <f aca="false">IF(OR($A206="",N(C206)=0),"",SUMIF('Time Log'!$C$5:$C$504,$A206,'Time Log'!$G$5:$G$504)/C206)</f>
        <v/>
      </c>
      <c r="G206" s="18" t="str">
        <f aca="false">IF($A206="","",N(Parts!$F$204))</f>
        <v/>
      </c>
      <c r="H206" s="19" t="str">
        <f aca="false">IF(OR($A206="",N(D206)=0),"",SUMIF('Time Log'!$C$5:$C$504,$A206,'Time Log'!$H$5:$H$504)*60/D206)</f>
        <v/>
      </c>
      <c r="I206" s="20" t="str">
        <f aca="false">IF(OR(H206="",N(G206)=0),"",(H206-G206)/G206)</f>
        <v/>
      </c>
      <c r="J206" s="18" t="str">
        <f aca="false">IF(H206="","",ROUNDUP(H206,0))</f>
        <v/>
      </c>
      <c r="K206" s="21" t="str">
        <f aca="false">IF($A206="","",IF(N(C206)=0,"No jobs logged yet",IF(OR(N(I206)&gt;$B$4,AND(F206&lt;&gt;"",N(E206)&gt;0,F206&gt;E206*(1+$B$4))),"Re-quote: running over","OK")))</f>
        <v/>
      </c>
    </row>
    <row r="209" customFormat="false" ht="15" hidden="false" customHeight="false" outlineLevel="0" collapsed="false">
      <c r="A209" s="25" t="s">
        <v>82</v>
      </c>
    </row>
    <row r="210" customFormat="false" ht="15" hidden="false" customHeight="false" outlineLevel="0" collapsed="false">
      <c r="A210" s="26" t="s">
        <v>83</v>
      </c>
    </row>
  </sheetData>
  <conditionalFormatting sqref="K7:K206">
    <cfRule type="expression" priority="2" aboveAverage="0" equalAverage="0" bottom="0" percent="0" rank="0" text="" dxfId="1">
      <formula>LEFT($K7,8)="Re-quote"</formula>
    </cfRule>
  </conditionalFormatting>
  <hyperlinks>
    <hyperlink ref="A210" r:id="rId1" display="Free template from Mannin Systems  |  manninsystems.co.uk"/>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&amp;CSetup &amp;&amp; Run Time Log  |  Mannin Systems  |  manninsystems.co.uk</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2026-09-26T09:54:39Z</dcterms:created>
  <dc:creator>Mannin Systems</dc:creator>
  <dc:description/>
  <dc:language>en-US</dc:language>
  <cp:lastModifiedBy/>
  <dcterms:modified xsi:type="dcterms:W3CDTF">2026-09-26T09:54:40Z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